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<sst xmlns="http://schemas.openxmlformats.org/spreadsheetml/2006/main" count="17" uniqueCount="17">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</sst>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8" sqref="E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44819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</v>
      </c>
      <c r="D4" s="7" t="str">
        <f>IF($C4&lt;&gt;"",INDEX([1]Лист1!C$3:C$999,MATCH($C4,[1]Лист1!$B$3:$B$999,0)),"")</f>
        <v xml:space="preserve">Капуста тушеная </v>
      </c>
      <c r="E4" s="12">
        <v>240</v>
      </c>
      <c r="F4" s="9">
        <f>IF($C4&lt;&gt;"",INDEX([1]Лист1!D$3:D$999,MATCH($C4,[1]Лист1!$B$3:$B$999,0))/1000*$E4,"")</f>
        <v>17.916</v>
      </c>
      <c r="G4" s="10">
        <f>IF($C4&lt;&gt;"",INDEX([1]Лист1!E$3:E$999,MATCH($C4,[1]Лист1!$B$3:$B$999,0))/100*$E4,"")</f>
        <v>238.32</v>
      </c>
      <c r="H4" s="9">
        <f>IF($C4&lt;&gt;"",INDEX([1]Лист1!F$3:F$999,MATCH($C4,[1]Лист1!$B$3:$B$999,0))/100*$E4,"")</f>
        <v>6.24</v>
      </c>
      <c r="I4" s="9">
        <f>IF($C4&lt;&gt;"",INDEX([1]Лист1!G$3:G$999,MATCH($C4,[1]Лист1!$B$3:$B$999,0))/100*$E4,"")</f>
        <v>13.919999999999998</v>
      </c>
      <c r="J4" s="9">
        <f>IF($C4&lt;&gt;"",INDEX([1]Лист1!H$3:H$999,MATCH($C4,[1]Лист1!$B$3:$B$999,0))/100*$E4,"")</f>
        <v>23.52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13</v>
      </c>
      <c r="D5" s="7" t="str">
        <f>IF($C5&lt;&gt;"",INDEX([1]Лист1!C$3:C$999,MATCH($C5,[1]Лист1!$B$3:$B$999,0)),"")</f>
        <v>Чай с сахаром</v>
      </c>
      <c r="E5" s="12">
        <v>215</v>
      </c>
      <c r="F5" s="9">
        <f>IF($C5&lt;&gt;"",INDEX([1]Лист1!D$3:D$999,MATCH($C5,[1]Лист1!$B$3:$B$999,0))/1000*$E5,"")</f>
        <v>1.2685000000000002</v>
      </c>
      <c r="G5" s="10">
        <f>IF($C5&lt;&gt;"",INDEX([1]Лист1!E$3:E$999,MATCH($C5,[1]Лист1!$B$3:$B$999,0))/100*$E5,"")</f>
        <v>150.5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5</v>
      </c>
      <c r="D6" s="7" t="str">
        <f>IF($C6&lt;&gt;"",INDEX([1]Лист1!C$3:C$999,MATCH($C6,[1]Лист1!$B$3:$B$999,0)),"")</f>
        <v>Хлеб в/с ржаной</v>
      </c>
      <c r="E6" s="12">
        <v>120</v>
      </c>
      <c r="F6" s="9">
        <f>IF($C6&lt;&gt;"",INDEX([1]Лист1!D$3:D$999,MATCH($C6,[1]Лист1!$B$3:$B$999,0))/1000*$E6,"")</f>
        <v>4.759199999999999</v>
      </c>
      <c r="G6" s="10">
        <f>IF($C6&lt;&gt;"",INDEX([1]Лист1!E$3:E$999,MATCH($C6,[1]Лист1!$B$3:$B$999,0))/100*$E6,"")</f>
        <v>310.79999999999995</v>
      </c>
      <c r="H6" s="9">
        <f>IF($C6&lt;&gt;"",INDEX([1]Лист1!F$3:F$999,MATCH($C6,[1]Лист1!$B$3:$B$999,0))/100*$E6,"")</f>
        <v>10.200000000000001</v>
      </c>
      <c r="I6" s="9">
        <f>IF($C6&lt;&gt;"",INDEX([1]Лист1!G$3:G$999,MATCH($C6,[1]Лист1!$B$3:$B$999,0))/100*$E6,"")</f>
        <v>3.96</v>
      </c>
      <c r="J6" s="9">
        <f>IF($C6&lt;&gt;"",INDEX([1]Лист1!H$3:H$999,MATCH($C6,[1]Лист1!$B$3:$B$999,0))/100*$E6,"")</f>
        <v>51</v>
      </c>
    </row>
    <row r="7" spans="1:10" x14ac:dyDescent="0.25">
      <c r="A7" s="16"/>
      <c r="B7" s="6" t="str">
        <f>IF($C7&lt;&gt;"",INDEX([1]Лист1!A$3:A$999,MATCH($C7,[1]Лист1!$B$3:$B$999,0)),"")</f>
        <v>Фрукты</v>
      </c>
      <c r="C7" s="12">
        <v>38</v>
      </c>
      <c r="D7" s="7" t="str">
        <f>IF($C7&lt;&gt;"",INDEX([1]Лист1!C$3:C$999,MATCH($C7,[1]Лист1!$B$3:$B$999,0)),"")</f>
        <v>Никтарин</v>
      </c>
      <c r="E7" s="12">
        <v>212</v>
      </c>
      <c r="F7" s="9">
        <f>IF($C7&lt;&gt;"",INDEX([1]Лист1!D$3:D$999,MATCH($C7,[1]Лист1!$B$3:$B$999,0))/1000*$E7,"")</f>
        <v>33.92</v>
      </c>
      <c r="G7" s="10">
        <f>IF($C7&lt;&gt;"",INDEX([1]Лист1!E$3:E$999,MATCH($C7,[1]Лист1!$B$3:$B$999,0))/100*$E7,"")</f>
        <v>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 t="str">
        <f>IF($C8&lt;&gt;"",INDEX([1]Лист1!D$3:D$999,MATCH($C8,[1]Лист1!$B$3:$B$999,0))/1000*$E8,"")</f>
        <v/>
      </c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2022-09-26T13:13:13Z</dcterms:modified>
</cp:coreProperties>
</file>