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<sst xmlns="http://schemas.openxmlformats.org/spreadsheetml/2006/main" count="18" uniqueCount="18">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</sst>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2" sqref="F12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44860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10</v>
      </c>
      <c r="D4" s="6" t="str">
        <f>IF($C4&lt;&gt;"",INDEX([1]Лист1!C$3:C$999,MATCH($C4,[1]Лист1!$B$3:$B$999,0)),"")</f>
        <v>Макароны отварные</v>
      </c>
      <c r="E4" s="11">
        <v>200</v>
      </c>
      <c r="F4" s="13">
        <v>8.23</v>
      </c>
      <c r="G4" s="9">
        <f>IF($C4&lt;&gt;"",INDEX([1]Лист1!E$3:E$999,MATCH($C4,[1]Лист1!$B$3:$B$999,0))/100*$E4,"")</f>
        <v>224.00000000000003</v>
      </c>
      <c r="H4" s="8">
        <f>IF($C4&lt;&gt;"",INDEX([1]Лист1!F$3:F$999,MATCH($C4,[1]Лист1!$B$3:$B$999,0))/100*$E4,"")</f>
        <v>7.4000000000000012</v>
      </c>
      <c r="I4" s="8">
        <f>IF($C4&lt;&gt;"",INDEX([1]Лист1!G$3:G$999,MATCH($C4,[1]Лист1!$B$3:$B$999,0))/100*$E4,"")</f>
        <v>6</v>
      </c>
      <c r="J4" s="8">
        <f>IF($C4&lt;&gt;"",INDEX([1]Лист1!H$3:H$999,MATCH($C4,[1]Лист1!$B$3:$B$999,0))/100*$E4,"")</f>
        <v>35</v>
      </c>
    </row>
    <row r="5" spans="1:10" x14ac:dyDescent="0.25">
      <c r="A5" s="18"/>
      <c r="B5" s="5" t="str">
        <f>IF($C5&lt;&gt;"",INDEX([1]Лист1!A$3:A$999,MATCH($C5,[1]Лист1!$B$3:$B$999,0)),"")</f>
        <v>Горячее блюдо</v>
      </c>
      <c r="C5" s="11">
        <v>17</v>
      </c>
      <c r="D5" s="6" t="str">
        <f>IF($C5&lt;&gt;"",INDEX([1]Лист1!C$3:C$999,MATCH($C5,[1]Лист1!$B$3:$B$999,0)),"")</f>
        <v>Котлета мясная домашняя</v>
      </c>
      <c r="E5" s="11">
        <v>80</v>
      </c>
      <c r="F5" s="13">
        <v>38.18</v>
      </c>
      <c r="G5" s="9">
        <f>IF($C5&lt;&gt;"",INDEX([1]Лист1!E$3:E$999,MATCH($C5,[1]Лист1!$B$3:$B$999,0))/100*$E5,"")</f>
        <v>264.8</v>
      </c>
      <c r="H5" s="8">
        <f>IF($C5&lt;&gt;"",INDEX([1]Лист1!F$3:F$999,MATCH($C5,[1]Лист1!$B$3:$B$999,0))/100*$E5,"")</f>
        <v>8</v>
      </c>
      <c r="I5" s="8">
        <f>IF($C5&lt;&gt;"",INDEX([1]Лист1!G$3:G$999,MATCH($C5,[1]Лист1!$B$3:$B$999,0))/100*$E5,"")</f>
        <v>20</v>
      </c>
      <c r="J5" s="8">
        <f>IF($C5&lt;&gt;"",INDEX([1]Лист1!H$3:H$999,MATCH($C5,[1]Лист1!$B$3:$B$999,0))/100*$E5,"")</f>
        <v>8.8000000000000007</v>
      </c>
    </row>
    <row r="6" spans="1:10" x14ac:dyDescent="0.25">
      <c r="A6" s="18"/>
      <c r="B6" s="5" t="str">
        <f>IF($C6&lt;&gt;"",INDEX([1]Лист1!A$3:A$999,MATCH($C6,[1]Лист1!$B$3:$B$999,0)),"")</f>
        <v>Соус</v>
      </c>
      <c r="C6" s="11">
        <v>7</v>
      </c>
      <c r="D6" s="6" t="str">
        <f>IF($C6&lt;&gt;"",INDEX([1]Лист1!C$3:C$999,MATCH($C6,[1]Лист1!$B$3:$B$999,0)),"")</f>
        <v>Соус сметанный с томатом</v>
      </c>
      <c r="E6" s="11">
        <v>50</v>
      </c>
      <c r="F6" s="13">
        <v>4.67</v>
      </c>
      <c r="G6" s="9">
        <f>IF($C6&lt;&gt;"",INDEX([1]Лист1!E$3:E$999,MATCH($C6,[1]Лист1!$B$3:$B$999,0))/100*$E6,"")</f>
        <v>44.5</v>
      </c>
      <c r="H6" s="8">
        <f>IF($C6&lt;&gt;"",INDEX([1]Лист1!F$3:F$999,MATCH($C6,[1]Лист1!$B$3:$B$999,0))/100*$E6,"")</f>
        <v>0.63500000000000001</v>
      </c>
      <c r="I6" s="8">
        <f>IF($C6&lt;&gt;"",INDEX([1]Лист1!G$3:G$999,MATCH($C6,[1]Лист1!$B$3:$B$999,0))/100*$E6,"")</f>
        <v>3.5249999999999995</v>
      </c>
      <c r="J6" s="8">
        <f>IF($C6&lt;&gt;"",INDEX([1]Лист1!H$3:H$999,MATCH($C6,[1]Лист1!$B$3:$B$999,0))/100*$E6,"")</f>
        <v>2.75</v>
      </c>
    </row>
    <row r="7" spans="1:10" x14ac:dyDescent="0.25">
      <c r="A7" s="18"/>
      <c r="B7" s="5" t="str">
        <f>IF($C7&lt;&gt;"",INDEX([1]Лист1!A$3:A$999,MATCH($C7,[1]Лист1!$B$3:$B$999,0)),"")</f>
        <v>Горячее блюдо</v>
      </c>
      <c r="C7" s="11">
        <v>53</v>
      </c>
      <c r="D7" s="6" t="str">
        <f>IF($C7&lt;&gt;"",INDEX([1]Лист1!C$3:C$999,MATCH($C7,[1]Лист1!$B$3:$B$999,0)),"")</f>
        <v>Кисель из сока с сахаром</v>
      </c>
      <c r="E7" s="11">
        <v>200</v>
      </c>
      <c r="F7" s="13">
        <v>7.14</v>
      </c>
      <c r="G7" s="9">
        <f>IF($C7&lt;&gt;"",INDEX([1]Лист1!E$3:E$999,MATCH($C7,[1]Лист1!$B$3:$B$999,0))/100*$E7,"")</f>
        <v>120</v>
      </c>
      <c r="H7" s="8">
        <f>IF($C7&lt;&gt;"",INDEX([1]Лист1!F$3:F$999,MATCH($C7,[1]Лист1!$B$3:$B$999,0))/100*$E7,"")</f>
        <v>0</v>
      </c>
      <c r="I7" s="8">
        <f>IF($C7&lt;&gt;"",INDEX([1]Лист1!G$3:G$999,MATCH($C7,[1]Лист1!$B$3:$B$999,0))/100*$E7,"")</f>
        <v>0</v>
      </c>
      <c r="J7" s="8">
        <f>IF($C7&lt;&gt;"",INDEX([1]Лист1!H$3:H$999,MATCH($C7,[1]Лист1!$B$3:$B$999,0))/100*$E7,"")</f>
        <v>32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4</v>
      </c>
      <c r="D8" s="6" t="str">
        <f>IF($C8&lt;&gt;"",INDEX([1]Лист1!C$3:C$999,MATCH($C8,[1]Лист1!$B$3:$B$999,0)),"")</f>
        <v>Хлеб в/с пшеничный</v>
      </c>
      <c r="E8" s="11">
        <v>60</v>
      </c>
      <c r="F8" s="13">
        <v>3.03</v>
      </c>
      <c r="G8" s="9">
        <f>IF($C8&lt;&gt;"",INDEX([1]Лист1!E$3:E$999,MATCH($C8,[1]Лист1!$B$3:$B$999,0))/100*$E8,"")</f>
        <v>145.19999999999999</v>
      </c>
      <c r="H8" s="8">
        <f>IF($C8&lt;&gt;"",INDEX([1]Лист1!F$3:F$999,MATCH($C8,[1]Лист1!$B$3:$B$999,0))/100*$E8,"")</f>
        <v>4.8600000000000003</v>
      </c>
      <c r="I8" s="8">
        <f>IF($C8&lt;&gt;"",INDEX([1]Лист1!G$3:G$999,MATCH($C8,[1]Лист1!$B$3:$B$999,0))/100*$E8,"")</f>
        <v>0.6</v>
      </c>
      <c r="J8" s="8">
        <f>IF($C8&lt;&gt;"",INDEX([1]Лист1!H$3:H$999,MATCH($C8,[1]Лист1!$B$3:$B$999,0))/100*$E8,"")</f>
        <v>29.28</v>
      </c>
    </row>
    <row r="9" spans="1:10" x14ac:dyDescent="0.25">
      <c r="A9" s="19"/>
      <c r="B9" s="5" t="str">
        <f>IF($C9&lt;&gt;"",INDEX([1]Лист1!A$3:A$999,MATCH($C9,[1]Лист1!$B$3:$B$999,0)),"")</f>
        <v>Мучное</v>
      </c>
      <c r="C9" s="12">
        <v>5</v>
      </c>
      <c r="D9" s="6" t="str">
        <f>IF($C9&lt;&gt;"",INDEX([1]Лист1!C$3:C$999,MATCH($C9,[1]Лист1!$B$3:$B$999,0)),"")</f>
        <v>Хлеб в/с ржаной</v>
      </c>
      <c r="E9" s="12">
        <v>60</v>
      </c>
      <c r="F9" s="13">
        <v>3.15</v>
      </c>
      <c r="G9" s="9">
        <f>IF($C9&lt;&gt;"",INDEX([1]Лист1!E$3:E$999,MATCH($C9,[1]Лист1!$B$3:$B$999,0))/100*$E9,"")</f>
        <v>155.39999999999998</v>
      </c>
      <c r="H9" s="8">
        <f>IF($C9&lt;&gt;"",INDEX([1]Лист1!F$3:F$999,MATCH($C9,[1]Лист1!$B$3:$B$999,0))/100*$E9,"")</f>
        <v>5.1000000000000005</v>
      </c>
      <c r="I9" s="8">
        <f>IF($C9&lt;&gt;"",INDEX([1]Лист1!G$3:G$999,MATCH($C9,[1]Лист1!$B$3:$B$999,0))/100*$E9,"")</f>
        <v>1.98</v>
      </c>
      <c r="J9" s="8">
        <f>IF($C9&lt;&gt;"",INDEX([1]Лист1!H$3:H$999,MATCH($C9,[1]Лист1!$B$3:$B$999,0))/100*$E9,"")</f>
        <v>25.5</v>
      </c>
    </row>
    <row r="10" spans="1:10" x14ac:dyDescent="0.25">
      <c r="A10" s="19"/>
      <c r="B10" s="5" t="str">
        <f>IF($C10&lt;&gt;"",INDEX([1]Лист1!A$3:A$999,MATCH($C10,[1]Лист1!$B$3:$B$999,0)),"")</f>
        <v>Фрукты</v>
      </c>
      <c r="C10" s="12">
        <v>42</v>
      </c>
      <c r="D10" s="6" t="str">
        <f>IF($C10&lt;&gt;"",INDEX([1]Лист1!C$3:C$999,MATCH($C10,[1]Лист1!$B$3:$B$999,0)),"")</f>
        <v>Апельсин</v>
      </c>
      <c r="E10" s="12">
        <v>320</v>
      </c>
      <c r="F10" s="13">
        <v>36.799999999999997</v>
      </c>
      <c r="G10" s="9">
        <f>IF($C10&lt;&gt;"",INDEX([1]Лист1!E$3:E$999,MATCH($C10,[1]Лист1!$B$3:$B$999,0))/100*$E10,"")</f>
        <v>150.39999999999998</v>
      </c>
      <c r="H10" s="8">
        <f>IF($C10&lt;&gt;"",INDEX([1]Лист1!F$3:F$999,MATCH($C10,[1]Лист1!$B$3:$B$999,0))/100*$E10,"")</f>
        <v>2.8800000000000003</v>
      </c>
      <c r="I10" s="8">
        <f>IF($C10&lt;&gt;"",INDEX([1]Лист1!G$3:G$999,MATCH($C10,[1]Лист1!$B$3:$B$999,0))/100*$E10,"")</f>
        <v>0.32</v>
      </c>
      <c r="J10" s="8">
        <f>IF($C10&lt;&gt;"",INDEX([1]Лист1!H$3:H$999,MATCH($C10,[1]Лист1!$B$3:$B$999,0))/100*$E10,"")</f>
        <v>30.08</v>
      </c>
    </row>
    <row r="11" spans="1:10" x14ac:dyDescent="0.25">
      <c r="A11" s="19"/>
      <c r="B11" s="5" t="str">
        <f>IF($C11&lt;&gt;"",INDEX([1]Лист1!A$3:A$999,MATCH($C11,[1]Лист1!$B$3:$B$999,0)),"")</f>
        <v>Сладкое</v>
      </c>
      <c r="C11" s="12">
        <v>46</v>
      </c>
      <c r="D11" s="6" t="str">
        <f>IF($C11&lt;&gt;"",INDEX([1]Лист1!C$3:C$999,MATCH($C11,[1]Лист1!$B$3:$B$999,0)),"")</f>
        <v>Конфеты</v>
      </c>
      <c r="E11" s="12">
        <v>30</v>
      </c>
      <c r="F11" s="13">
        <v>18</v>
      </c>
      <c r="G11" s="9">
        <f>IF($C11&lt;&gt;"",INDEX([1]Лист1!E$3:E$999,MATCH($C11,[1]Лист1!$B$3:$B$999,0))/100*$E11,"")</f>
        <v>169.8</v>
      </c>
      <c r="H11" s="8">
        <f>IF($C11&lt;&gt;"",INDEX([1]Лист1!F$3:F$999,MATCH($C11,[1]Лист1!$B$3:$B$999,0))/100*$E11,"")</f>
        <v>1.2</v>
      </c>
      <c r="I11" s="8">
        <f>IF($C11&lt;&gt;"",INDEX([1]Лист1!G$3:G$999,MATCH($C11,[1]Лист1!$B$3:$B$999,0))/100*$E11,"")</f>
        <v>11.850000000000001</v>
      </c>
      <c r="J11" s="8">
        <f>IF($C11&lt;&gt;"",INDEX([1]Лист1!H$3:H$999,MATCH($C11,[1]Лист1!$B$3:$B$999,0))/100*$E11,"")</f>
        <v>15.57</v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2022-10-26T08:45:00Z</dcterms:modified>
</cp:coreProperties>
</file>