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<sst xmlns="http://schemas.openxmlformats.org/spreadsheetml/2006/main" count="18" uniqueCount="18">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</sst>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44880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Холодное блюдо</v>
      </c>
      <c r="C4" s="11">
        <v>57</v>
      </c>
      <c r="D4" s="6" t="str">
        <f>IF($C4&lt;&gt;"",INDEX([1]Лист1!C$3:C$999,MATCH($C4,[1]Лист1!$B$3:$B$999,0)),"")</f>
        <v xml:space="preserve">Салат из квашеной капусты с раст. маслом </v>
      </c>
      <c r="E4" s="11">
        <v>85</v>
      </c>
      <c r="F4" s="13">
        <v>14</v>
      </c>
      <c r="G4" s="9">
        <f>IF($C4&lt;&gt;"",INDEX([1]Лист1!E$3:E$999,MATCH($C4,[1]Лист1!$B$3:$B$999,0))/100*$E4,"")</f>
        <v>59.499999999999993</v>
      </c>
      <c r="H4" s="8">
        <f>IF($C4&lt;&gt;"",INDEX([1]Лист1!F$3:F$999,MATCH($C4,[1]Лист1!$B$3:$B$999,0))/100*$E4,"")</f>
        <v>1.2749999999999999</v>
      </c>
      <c r="I4" s="8">
        <f>IF($C4&lt;&gt;"",INDEX([1]Лист1!G$3:G$999,MATCH($C4,[1]Лист1!$B$3:$B$999,0))/100*$E4,"")</f>
        <v>3.91</v>
      </c>
      <c r="J4" s="8">
        <f>IF($C4&lt;&gt;"",INDEX([1]Лист1!H$3:H$999,MATCH($C4,[1]Лист1!$B$3:$B$999,0))/100*$E4,"")</f>
        <v>5.0999999999999996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47</v>
      </c>
      <c r="D5" s="6" t="str">
        <f>IF($C5&lt;&gt;"",INDEX([1]Лист1!C$3:C$999,MATCH($C5,[1]Лист1!$B$3:$B$999,0)),"")</f>
        <v>Гречка рассыпчатая</v>
      </c>
      <c r="E5" s="11">
        <v>200</v>
      </c>
      <c r="F5" s="13">
        <v>17.940000000000001</v>
      </c>
      <c r="G5" s="9">
        <f>IF($C5&lt;&gt;"",INDEX([1]Лист1!E$3:E$999,MATCH($C5,[1]Лист1!$B$3:$B$999,0))/100*$E5,"")</f>
        <v>225.8</v>
      </c>
      <c r="H5" s="8">
        <f>IF($C5&lt;&gt;"",INDEX([1]Лист1!F$3:F$999,MATCH($C5,[1]Лист1!$B$3:$B$999,0))/100*$E5,"")</f>
        <v>7.2000000000000011</v>
      </c>
      <c r="I5" s="8">
        <f>IF($C5&lt;&gt;"",INDEX([1]Лист1!G$3:G$999,MATCH($C5,[1]Лист1!$B$3:$B$999,0))/100*$E5,"")</f>
        <v>7.0000000000000009</v>
      </c>
      <c r="J5" s="8">
        <f>IF($C5&lt;&gt;"",INDEX([1]Лист1!H$3:H$999,MATCH($C5,[1]Лист1!$B$3:$B$999,0))/100*$E5,"")</f>
        <v>35.799999999999997</v>
      </c>
    </row>
    <row r="6" spans="1:10" x14ac:dyDescent="0.25">
      <c r="A6" s="18"/>
      <c r="B6" s="5" t="str">
        <f>IF($C6&lt;&gt;"",INDEX([1]Лист1!A$3:A$999,MATCH($C6,[1]Лист1!$B$3:$B$999,0)),"")</f>
        <v>Горячее блюдо</v>
      </c>
      <c r="C6" s="11">
        <v>55</v>
      </c>
      <c r="D6" s="6" t="str">
        <f>IF($C6&lt;&gt;"",INDEX([1]Лист1!C$3:C$999,MATCH($C6,[1]Лист1!$B$3:$B$999,0)),"")</f>
        <v>Печень тушеная в соусе</v>
      </c>
      <c r="E6" s="11">
        <v>125</v>
      </c>
      <c r="F6" s="13">
        <v>56.05</v>
      </c>
      <c r="G6" s="9">
        <f>IF($C6&lt;&gt;"",INDEX([1]Лист1!E$3:E$999,MATCH($C6,[1]Лист1!$B$3:$B$999,0))/100*$E6,"")</f>
        <v>307.5</v>
      </c>
      <c r="H6" s="8">
        <f>IF($C6&lt;&gt;"",INDEX([1]Лист1!F$3:F$999,MATCH($C6,[1]Лист1!$B$3:$B$999,0))/100*$E6,"")</f>
        <v>17.75</v>
      </c>
      <c r="I6" s="8">
        <f>IF($C6&lt;&gt;"",INDEX([1]Лист1!G$3:G$999,MATCH($C6,[1]Лист1!$B$3:$B$999,0))/100*$E6,"")</f>
        <v>24.5</v>
      </c>
      <c r="J6" s="8">
        <f>IF($C6&lt;&gt;"",INDEX([1]Лист1!H$3:H$999,MATCH($C6,[1]Лист1!$B$3:$B$999,0))/100*$E6,"")</f>
        <v>3.875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49</v>
      </c>
      <c r="D7" s="6" t="str">
        <f>IF($C7&lt;&gt;"",INDEX([1]Лист1!C$3:C$999,MATCH($C7,[1]Лист1!$B$3:$B$999,0)),"")</f>
        <v>Компот из сухофруктов</v>
      </c>
      <c r="E7" s="11">
        <v>200</v>
      </c>
      <c r="F7" s="13">
        <v>7</v>
      </c>
      <c r="G7" s="9">
        <f>IF($C7&lt;&gt;"",INDEX([1]Лист1!E$3:E$999,MATCH($C7,[1]Лист1!$B$3:$B$999,0))/100*$E7,"")</f>
        <v>37.6</v>
      </c>
      <c r="H7" s="8">
        <f>IF($C7&lt;&gt;"",INDEX([1]Лист1!F$3:F$999,MATCH($C7,[1]Лист1!$B$3:$B$999,0))/100*$E7,"")</f>
        <v>0.4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8.8000000000000007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Сладкое</v>
      </c>
      <c r="C10" s="12">
        <v>31</v>
      </c>
      <c r="D10" s="6" t="str">
        <f>IF($C10&lt;&gt;"",INDEX([1]Лист1!C$3:C$999,MATCH($C10,[1]Лист1!$B$3:$B$999,0)),"")</f>
        <v>Вафли</v>
      </c>
      <c r="E10" s="12">
        <v>38</v>
      </c>
      <c r="F10" s="13">
        <v>15.13</v>
      </c>
      <c r="G10" s="9">
        <f>IF($C10&lt;&gt;"",INDEX([1]Лист1!E$3:E$999,MATCH($C10,[1]Лист1!$B$3:$B$999,0))/100*$E10,"")</f>
        <v>107.54</v>
      </c>
      <c r="H10" s="8">
        <f>IF($C10&lt;&gt;"",INDEX([1]Лист1!F$3:F$999,MATCH($C10,[1]Лист1!$B$3:$B$999,0))/100*$E10,"")</f>
        <v>2.3788</v>
      </c>
      <c r="I10" s="8">
        <f>IF($C10&lt;&gt;"",INDEX([1]Лист1!G$3:G$999,MATCH($C10,[1]Лист1!$B$3:$B$999,0))/100*$E10,"")</f>
        <v>3.5378000000000003</v>
      </c>
      <c r="J10" s="8">
        <f>IF($C10&lt;&gt;"",INDEX([1]Лист1!H$3:H$999,MATCH($C10,[1]Лист1!$B$3:$B$999,0))/100*$E10,"")</f>
        <v>16.72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2022-11-15T10:16:52Z</dcterms:modified>
</cp:coreProperties>
</file>