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20115" windowHeight="78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1">Лист2!$A$1:$H$18</definedName>
  </definedNames>
  <calcPr calcId="144525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J4" i="1"/>
  <c r="I4" i="1"/>
  <c r="H4" i="1"/>
  <c r="G4" i="1"/>
  <c r="B20" i="1"/>
  <c r="B21" i="1"/>
  <c r="B22" i="1"/>
  <c r="B23" i="1"/>
  <c r="B24" i="1"/>
  <c r="D23" i="1"/>
  <c r="D24" i="1"/>
  <c r="D20" i="1"/>
  <c r="D21" i="1"/>
  <c r="D22" i="1"/>
  <c r="B9" i="1"/>
  <c r="B10" i="1"/>
  <c r="B11" i="1"/>
  <c r="D9" i="1"/>
  <c r="D10" i="1"/>
  <c r="D11" i="1"/>
  <c r="B4" i="1"/>
  <c r="B5" i="1"/>
  <c r="B6" i="1"/>
  <c r="B7" i="1"/>
  <c r="B8" i="1"/>
  <c r="B17" i="1"/>
  <c r="B18" i="1"/>
  <c r="B19" i="1"/>
  <c r="D18" i="1"/>
  <c r="D19" i="1"/>
  <c r="D17" i="1"/>
  <c r="D6" i="1"/>
  <c r="D7" i="1"/>
  <c r="D8" i="1"/>
  <c r="D4" i="1"/>
  <c r="D5" i="1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<sst xmlns="http://schemas.openxmlformats.org/spreadsheetml/2006/main" count="18" uniqueCount="18">
  <si>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</si>
  <si>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</si>
  <si>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раздел</t>
  </si>
  <si>
    <t>№ рец.</t>
  </si>
  <si>
    <t>Наименование блюда</t>
  </si>
  <si>
    <t>Цена</t>
  </si>
  <si>
    <t>Калорийность</t>
  </si>
  <si>
    <t>Белки</t>
  </si>
  <si>
    <t>Жиры</t>
  </si>
  <si>
    <t>Углеводы</t>
  </si>
  <si>
    <t>Завтрак</t>
  </si>
  <si>
    <t>МОУ "СОШ" п. Каджером</t>
  </si>
  <si>
    <t>отд./кор.</t>
  </si>
  <si>
    <t>Прием пищи</t>
  </si>
  <si>
    <t>Выход, г</t>
  </si>
  <si>
    <t>Завтрак 2</t>
  </si>
  <si>
    <t>фрукты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</si>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</sst>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2" xfId="0" applyFill="1" applyBorder="1"/>
    <xf numFmtId="2" fontId="3" fillId="2" borderId="1" xfId="0" applyNumberFormat="1" applyFont="1" applyFill="1" applyBorder="1"/>
    <xf numFmtId="0" fontId="0" fillId="2" borderId="1" xfId="0" applyFont="1" applyFill="1" applyBorder="1"/>
    <xf numFmtId="2" fontId="0" fillId="2" borderId="2" xfId="0" applyNumberForma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Горячее 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Горячее 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Холодный 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Мучное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Мучное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Горячее 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Соус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Холодный 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Горячее 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Горячее 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Салат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Горячий 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Горячее 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Горячий 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Горячее 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Холодный 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Горячее 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Горячее 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Мучное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Горячее 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Холодное блюдо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Салат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Горячее 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Горячий 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Горячее 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Горячее 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Мучное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Холодное блюдо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Холодное блюдо</v>
          </cell>
          <cell r="B36">
            <v>34</v>
          </cell>
          <cell r="C36" t="str">
            <v>Масло сливочное</v>
          </cell>
          <cell r="E36">
            <v>748</v>
          </cell>
          <cell r="F36">
            <v>0.5</v>
          </cell>
          <cell r="G36">
            <v>82.5</v>
          </cell>
          <cell r="H36">
            <v>0.8</v>
          </cell>
        </row>
        <row r="37">
          <cell r="A37" t="str">
            <v>Холодный напиток</v>
          </cell>
          <cell r="B37">
            <v>35</v>
          </cell>
          <cell r="C37" t="str">
            <v>Компот из черной смородины</v>
          </cell>
          <cell r="E37">
            <v>135</v>
          </cell>
          <cell r="F37">
            <v>0</v>
          </cell>
          <cell r="G37">
            <v>0</v>
          </cell>
          <cell r="H37">
            <v>10</v>
          </cell>
        </row>
        <row r="38">
          <cell r="A38" t="str">
            <v>Горячее блюдо</v>
          </cell>
          <cell r="B38">
            <v>36</v>
          </cell>
          <cell r="C38" t="str">
            <v>Сосиска отварная</v>
          </cell>
          <cell r="E38">
            <v>246</v>
          </cell>
          <cell r="F38">
            <v>12</v>
          </cell>
          <cell r="G38">
            <v>22</v>
          </cell>
          <cell r="H38">
            <v>0</v>
          </cell>
        </row>
        <row r="39">
          <cell r="A39" t="str">
            <v>Мучное</v>
          </cell>
          <cell r="B39">
            <v>37</v>
          </cell>
          <cell r="C39" t="str">
            <v>Печенье</v>
          </cell>
          <cell r="E39">
            <v>486</v>
          </cell>
          <cell r="F39">
            <v>5.4</v>
          </cell>
          <cell r="G39">
            <v>21.4</v>
          </cell>
          <cell r="H39">
            <v>68.900000000000006</v>
          </cell>
        </row>
        <row r="40">
          <cell r="A40" t="str">
            <v>Фрукты</v>
          </cell>
          <cell r="B40">
            <v>38</v>
          </cell>
          <cell r="C40" t="str">
            <v>Никтарин</v>
          </cell>
          <cell r="E40">
            <v>44</v>
          </cell>
          <cell r="F40">
            <v>1</v>
          </cell>
          <cell r="G40">
            <v>0.4</v>
          </cell>
          <cell r="H40">
            <v>9</v>
          </cell>
        </row>
        <row r="41">
          <cell r="A41" t="str">
            <v>Овощи</v>
          </cell>
          <cell r="B41">
            <v>39</v>
          </cell>
          <cell r="C41" t="str">
            <v>Огурец нарезанный</v>
          </cell>
          <cell r="E41">
            <v>15</v>
          </cell>
          <cell r="F41">
            <v>0.65</v>
          </cell>
          <cell r="G41">
            <v>0.11</v>
          </cell>
          <cell r="H41">
            <v>3.63</v>
          </cell>
        </row>
        <row r="42">
          <cell r="A42" t="str">
            <v>Холодное блюдо</v>
          </cell>
          <cell r="B42">
            <v>40</v>
          </cell>
          <cell r="C42" t="str">
            <v>Яйцо вареное</v>
          </cell>
          <cell r="E42">
            <v>154</v>
          </cell>
          <cell r="F42">
            <v>12.5</v>
          </cell>
          <cell r="G42">
            <v>10.6</v>
          </cell>
          <cell r="H42">
            <v>1.1200000000000001</v>
          </cell>
        </row>
        <row r="43">
          <cell r="A43" t="str">
            <v>Овощи</v>
          </cell>
          <cell r="B43">
            <v>41</v>
          </cell>
          <cell r="C43" t="str">
            <v>Зеленый горошек</v>
          </cell>
          <cell r="E43">
            <v>77</v>
          </cell>
          <cell r="F43">
            <v>5.21</v>
          </cell>
          <cell r="G43">
            <v>0.4</v>
          </cell>
          <cell r="H43">
            <v>14</v>
          </cell>
        </row>
        <row r="44">
          <cell r="A44" t="str">
            <v>Фрукты</v>
          </cell>
          <cell r="B44">
            <v>42</v>
          </cell>
          <cell r="C44" t="str">
            <v>Апельсин</v>
          </cell>
          <cell r="E44">
            <v>47</v>
          </cell>
          <cell r="F44">
            <v>0.9</v>
          </cell>
          <cell r="G44">
            <v>0.1</v>
          </cell>
          <cell r="H44">
            <v>9.4</v>
          </cell>
        </row>
        <row r="45">
          <cell r="A45" t="str">
            <v>Сладкое</v>
          </cell>
          <cell r="B45">
            <v>43</v>
          </cell>
          <cell r="C45" t="str">
            <v>Шоколад</v>
          </cell>
          <cell r="E45">
            <v>550</v>
          </cell>
          <cell r="F45">
            <v>7</v>
          </cell>
          <cell r="G45">
            <v>35.700000000000003</v>
          </cell>
          <cell r="H45">
            <v>54.4</v>
          </cell>
        </row>
        <row r="46">
          <cell r="A46" t="str">
            <v>Сладкое</v>
          </cell>
          <cell r="B46">
            <v>44</v>
          </cell>
          <cell r="C46" t="str">
            <v>Сырники</v>
          </cell>
          <cell r="E46">
            <v>183</v>
          </cell>
          <cell r="F46">
            <v>18.600000000000001</v>
          </cell>
          <cell r="G46">
            <v>3.6</v>
          </cell>
          <cell r="H46">
            <v>18.2</v>
          </cell>
        </row>
        <row r="47">
          <cell r="A47" t="str">
            <v>Горячее блюдо</v>
          </cell>
          <cell r="B47">
            <v>45</v>
          </cell>
          <cell r="C47" t="str">
            <v>Макароны с сыром</v>
          </cell>
          <cell r="E47">
            <v>203</v>
          </cell>
          <cell r="F47">
            <v>7.9</v>
          </cell>
          <cell r="G47">
            <v>9.4</v>
          </cell>
          <cell r="H47">
            <v>21.5</v>
          </cell>
        </row>
        <row r="48">
          <cell r="A48" t="str">
            <v>Сладкое</v>
          </cell>
          <cell r="B48">
            <v>46</v>
          </cell>
          <cell r="C48" t="str">
            <v>Конфеты</v>
          </cell>
          <cell r="E48">
            <v>566</v>
          </cell>
          <cell r="F48">
            <v>4</v>
          </cell>
          <cell r="G48">
            <v>39.5</v>
          </cell>
          <cell r="H48">
            <v>51.9</v>
          </cell>
        </row>
        <row r="49">
          <cell r="A49" t="str">
            <v>Горячее блюдо</v>
          </cell>
          <cell r="B49">
            <v>47</v>
          </cell>
          <cell r="C49" t="str">
            <v>Гречка рассыпчатая</v>
          </cell>
          <cell r="E49">
            <v>113</v>
          </cell>
          <cell r="F49">
            <v>3.6</v>
          </cell>
          <cell r="G49">
            <v>3.5</v>
          </cell>
          <cell r="H49">
            <v>17.899999999999999</v>
          </cell>
        </row>
        <row r="50">
          <cell r="A50" t="str">
            <v>Горячее блюдо</v>
          </cell>
          <cell r="B50">
            <v>48</v>
          </cell>
          <cell r="C50" t="str">
            <v>Говяжья печень тушеная в соусе</v>
          </cell>
          <cell r="E50">
            <v>159</v>
          </cell>
          <cell r="F50">
            <v>13.5</v>
          </cell>
          <cell r="G50">
            <v>9.1999999999999993</v>
          </cell>
          <cell r="H50">
            <v>8.6</v>
          </cell>
        </row>
        <row r="51">
          <cell r="A51" t="str">
            <v>Холодный напиток</v>
          </cell>
          <cell r="B51">
            <v>49</v>
          </cell>
          <cell r="C51" t="str">
            <v>Компот из сухофруктов</v>
          </cell>
          <cell r="E51">
            <v>19</v>
          </cell>
          <cell r="F51">
            <v>0.2</v>
          </cell>
          <cell r="G51">
            <v>0.1</v>
          </cell>
          <cell r="H51">
            <v>4.4000000000000004</v>
          </cell>
        </row>
        <row r="52">
          <cell r="A52" t="str">
            <v>Сладкое</v>
          </cell>
          <cell r="B52">
            <v>50</v>
          </cell>
          <cell r="C52" t="str">
            <v>Творожник ванильный</v>
          </cell>
          <cell r="E52">
            <v>194</v>
          </cell>
          <cell r="F52">
            <v>13.72</v>
          </cell>
          <cell r="G52">
            <v>5.82</v>
          </cell>
          <cell r="H52">
            <v>21</v>
          </cell>
        </row>
        <row r="53">
          <cell r="A53" t="str">
            <v>Сладкое</v>
          </cell>
          <cell r="B53">
            <v>51</v>
          </cell>
          <cell r="C53" t="str">
            <v>Молоко сгущеное</v>
          </cell>
          <cell r="E53">
            <v>326</v>
          </cell>
          <cell r="F53">
            <v>6.66</v>
          </cell>
          <cell r="G53">
            <v>8.5</v>
          </cell>
          <cell r="H53">
            <v>55.5</v>
          </cell>
        </row>
        <row r="54">
          <cell r="A54" t="str">
            <v>Горячее блюдо</v>
          </cell>
          <cell r="B54">
            <v>52</v>
          </cell>
          <cell r="C54" t="str">
            <v>Фрикадельки с томатным соусом</v>
          </cell>
          <cell r="E54">
            <v>179</v>
          </cell>
          <cell r="F54">
            <v>10.220000000000001</v>
          </cell>
          <cell r="G54">
            <v>10.6</v>
          </cell>
          <cell r="H54">
            <v>10.96</v>
          </cell>
        </row>
        <row r="55">
          <cell r="A55" t="str">
            <v>Горячее блюдо</v>
          </cell>
          <cell r="B55">
            <v>53</v>
          </cell>
          <cell r="C55" t="str">
            <v>Кисель из сока с сахаром</v>
          </cell>
          <cell r="E55">
            <v>60</v>
          </cell>
          <cell r="F55">
            <v>0</v>
          </cell>
          <cell r="G55">
            <v>0</v>
          </cell>
          <cell r="H55">
            <v>16</v>
          </cell>
        </row>
        <row r="56">
          <cell r="A56" t="str">
            <v>Горячее блюдо</v>
          </cell>
          <cell r="B56">
            <v>54</v>
          </cell>
          <cell r="C56" t="str">
            <v>Каша пшенная молочная с маслом</v>
          </cell>
          <cell r="E56">
            <v>100</v>
          </cell>
          <cell r="F56">
            <v>4</v>
          </cell>
          <cell r="G56">
            <v>4.5</v>
          </cell>
          <cell r="H56">
            <v>18</v>
          </cell>
        </row>
        <row r="57">
          <cell r="A57" t="str">
            <v>Горячее блюдо</v>
          </cell>
          <cell r="B57">
            <v>55</v>
          </cell>
          <cell r="C57" t="str">
            <v>Печень тушеная в соусе</v>
          </cell>
          <cell r="E57">
            <v>246</v>
          </cell>
          <cell r="F57">
            <v>14.2</v>
          </cell>
          <cell r="G57">
            <v>19.600000000000001</v>
          </cell>
          <cell r="H57">
            <v>3.1</v>
          </cell>
        </row>
        <row r="58">
          <cell r="A58" t="str">
            <v>Холодное блюдо</v>
          </cell>
          <cell r="B58">
            <v>56</v>
          </cell>
          <cell r="C58" t="str">
            <v>Салат "Витаминный" с растрастительным маслом</v>
          </cell>
          <cell r="E58">
            <v>198</v>
          </cell>
          <cell r="F58">
            <v>8</v>
          </cell>
          <cell r="G58">
            <v>6.8</v>
          </cell>
          <cell r="H58">
            <v>24.7</v>
          </cell>
        </row>
        <row r="59">
          <cell r="A59" t="str">
            <v>Холодное блюдо</v>
          </cell>
          <cell r="B59">
            <v>57</v>
          </cell>
          <cell r="C59" t="str">
            <v xml:space="preserve">Салат из квашеной капусты с растительным маслом </v>
          </cell>
          <cell r="E59">
            <v>70</v>
          </cell>
          <cell r="F59">
            <v>1.5</v>
          </cell>
          <cell r="G59">
            <v>4.5999999999999996</v>
          </cell>
          <cell r="H59">
            <v>6</v>
          </cell>
        </row>
        <row r="60">
          <cell r="A60" t="str">
            <v>Холодное блюдо</v>
          </cell>
          <cell r="B60">
            <v>58</v>
          </cell>
          <cell r="C60" t="str">
            <v xml:space="preserve">Винегрет овощной с раст. маслом </v>
          </cell>
          <cell r="E60">
            <v>130</v>
          </cell>
          <cell r="F60">
            <v>1.7</v>
          </cell>
          <cell r="G60">
            <v>10.3</v>
          </cell>
          <cell r="H60">
            <v>8.1999999999999993</v>
          </cell>
        </row>
        <row r="61">
          <cell r="A61" t="str">
            <v>Горячее блюдо</v>
          </cell>
          <cell r="B61">
            <v>59</v>
          </cell>
          <cell r="C61" t="str">
            <v>Плов с говядиной</v>
          </cell>
          <cell r="E61">
            <v>254</v>
          </cell>
          <cell r="F61">
            <v>11.3</v>
          </cell>
          <cell r="G61">
            <v>9.4499999999999993</v>
          </cell>
          <cell r="H61">
            <v>9.3000000000000007</v>
          </cell>
        </row>
        <row r="62">
          <cell r="A62" t="str">
            <v>Горячее блюдо</v>
          </cell>
          <cell r="B62">
            <v>60</v>
          </cell>
          <cell r="C62" t="str">
            <v>Жаркое по-домашнему</v>
          </cell>
          <cell r="E62">
            <v>248</v>
          </cell>
          <cell r="F62">
            <v>16.2</v>
          </cell>
          <cell r="G62">
            <v>13.8</v>
          </cell>
          <cell r="H62">
            <v>15.7</v>
          </cell>
        </row>
        <row r="63">
          <cell r="A63" t="str">
            <v>Горячее блюдо</v>
          </cell>
          <cell r="B63">
            <v>61</v>
          </cell>
          <cell r="C63" t="str">
            <v>Сыр нарезной</v>
          </cell>
          <cell r="E63">
            <v>350</v>
          </cell>
          <cell r="F63">
            <v>26.3</v>
          </cell>
          <cell r="G63">
            <v>26.6</v>
          </cell>
          <cell r="H63">
            <v>0</v>
          </cell>
        </row>
        <row r="64">
          <cell r="A64" t="str">
            <v>Горячее блюдо</v>
          </cell>
          <cell r="B64">
            <v>62</v>
          </cell>
          <cell r="C64" t="str">
            <v>Капуста тушеная с мясом</v>
          </cell>
          <cell r="E64">
            <v>113</v>
          </cell>
          <cell r="F64">
            <v>6.4</v>
          </cell>
          <cell r="G64">
            <v>8.3000000000000007</v>
          </cell>
          <cell r="H64">
            <v>3.1</v>
          </cell>
        </row>
        <row r="65">
          <cell r="A65" t="str">
            <v>Овощи</v>
          </cell>
          <cell r="B65">
            <v>63</v>
          </cell>
          <cell r="C65" t="str">
            <v>Кукуруза консервированная</v>
          </cell>
          <cell r="E65">
            <v>58</v>
          </cell>
          <cell r="F65">
            <v>2.2000000000000002</v>
          </cell>
          <cell r="G65">
            <v>2.4</v>
          </cell>
          <cell r="H65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E12" sqref="E12"/>
    </sheetView>
  </sheetViews>
  <sheetFormatPr defaultRowHeight="15" x14ac:dyDescent="0.25"/>
  <cols>
    <col min="1" max="1" width="10.42578125" customWidth="1"/>
    <col min="2" max="2" width="19.140625" customWidth="1"/>
    <col min="3" max="3" width="8" customWidth="1"/>
    <col min="4" max="4" width="34.7109375" customWidth="1"/>
    <col min="5" max="5" width="9.7109375" customWidth="1"/>
    <col min="6" max="6" width="9.42578125" customWidth="1"/>
    <col min="7" max="7" width="14.140625" customWidth="1"/>
    <col min="8" max="8" width="7.28515625" customWidth="1"/>
    <col min="9" max="9" width="10.140625" customWidth="1"/>
    <col min="10" max="10" width="10" customWidth="1"/>
  </cols>
  <sheetData>
    <row r="1" spans="1:10" x14ac:dyDescent="0.25">
      <c r="A1" s="3" t="s">
        <v>0</v>
      </c>
      <c r="B1" s="15" t="s">
        <v>11</v>
      </c>
      <c r="C1" s="15"/>
      <c r="D1" s="15"/>
      <c r="E1" s="1"/>
      <c r="F1" s="3" t="s">
        <v>12</v>
      </c>
      <c r="G1" s="1"/>
      <c r="H1" s="3" t="s">
        <v>1</v>
      </c>
      <c r="I1" s="11">
        <v>45278</v>
      </c>
    </row>
    <row r="3" spans="1:10" ht="24" customHeight="1" x14ac:dyDescent="0.25">
      <c r="A3" s="2" t="s">
        <v>13</v>
      </c>
      <c r="B3" s="2" t="s">
        <v>2</v>
      </c>
      <c r="C3" s="2" t="s">
        <v>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x14ac:dyDescent="0.25">
      <c r="A4" s="16" t="s">
        <v>10</v>
      </c>
      <c r="B4" s="6" t="str">
        <f>IF($C4&lt;&gt;"",INDEX([1]Лист1!A$3:A$999,MATCH($C4,[1]Лист1!$B$3:$B$999,0)),"")</f>
        <v>Горячее блюдо</v>
      </c>
      <c r="C4" s="12">
        <v>47</v>
      </c>
      <c r="D4" s="7" t="str">
        <f>IF($C4&lt;&gt;"",INDEX([1]Лист1!C$3:C$999,MATCH($C4,[1]Лист1!$B$3:$B$999,0)),"")</f>
        <v>Гречка рассыпчатая</v>
      </c>
      <c r="E4" s="12">
        <v>200</v>
      </c>
      <c r="F4" s="9">
        <v>14.5</v>
      </c>
      <c r="G4" s="10">
        <f>IF($C4&lt;&gt;"",INDEX([1]Лист1!E$3:E$999,MATCH($C4,[1]Лист1!$B$3:$B$999,0))/100*$E4,"")</f>
        <v>225.99999999999997</v>
      </c>
      <c r="H4" s="9">
        <f>IF($C4&lt;&gt;"",INDEX([1]Лист1!F$3:F$999,MATCH($C4,[1]Лист1!$B$3:$B$999,0))/100*$E4,"")</f>
        <v>7.2000000000000011</v>
      </c>
      <c r="I4" s="9">
        <f>IF($C4&lt;&gt;"",INDEX([1]Лист1!G$3:G$999,MATCH($C4,[1]Лист1!$B$3:$B$999,0))/100*$E4,"")</f>
        <v>7.0000000000000009</v>
      </c>
      <c r="J4" s="9">
        <f>IF($C4&lt;&gt;"",INDEX([1]Лист1!H$3:H$999,MATCH($C4,[1]Лист1!$B$3:$B$999,0))/100*$E4,"")</f>
        <v>35.799999999999997</v>
      </c>
    </row>
    <row r="5" spans="1:10" x14ac:dyDescent="0.25">
      <c r="A5" s="16"/>
      <c r="B5" s="6" t="str">
        <f>IF($C5&lt;&gt;"",INDEX([1]Лист1!A$3:A$999,MATCH($C5,[1]Лист1!$B$3:$B$999,0)),"")</f>
        <v>Горячее блюдо</v>
      </c>
      <c r="C5" s="12">
        <v>17</v>
      </c>
      <c r="D5" s="7" t="str">
        <f>IF($C5&lt;&gt;"",INDEX([1]Лист1!C$3:C$999,MATCH($C5,[1]Лист1!$B$3:$B$999,0)),"")</f>
        <v>Котлета мясная домашняя</v>
      </c>
      <c r="E5" s="12">
        <v>80</v>
      </c>
      <c r="F5" s="9">
        <v>41.28</v>
      </c>
      <c r="G5" s="10">
        <f>IF($C5&lt;&gt;"",INDEX([1]Лист1!E$3:E$999,MATCH($C5,[1]Лист1!$B$3:$B$999,0))/100*$E5,"")</f>
        <v>264.8</v>
      </c>
      <c r="H5" s="9">
        <f>IF($C5&lt;&gt;"",INDEX([1]Лист1!F$3:F$999,MATCH($C5,[1]Лист1!$B$3:$B$999,0))/100*$E5,"")</f>
        <v>8</v>
      </c>
      <c r="I5" s="9">
        <f>IF($C5&lt;&gt;"",INDEX([1]Лист1!G$3:G$999,MATCH($C5,[1]Лист1!$B$3:$B$999,0))/100*$E5,"")</f>
        <v>20</v>
      </c>
      <c r="J5" s="9">
        <f>IF($C5&lt;&gt;"",INDEX([1]Лист1!H$3:H$999,MATCH($C5,[1]Лист1!$B$3:$B$999,0))/100*$E5,"")</f>
        <v>8.8000000000000007</v>
      </c>
    </row>
    <row r="6" spans="1:10" x14ac:dyDescent="0.25">
      <c r="A6" s="16"/>
      <c r="B6" s="6" t="str">
        <f>IF($C6&lt;&gt;"",INDEX([1]Лист1!A$3:A$999,MATCH($C6,[1]Лист1!$B$3:$B$999,0)),"")</f>
        <v>Соус</v>
      </c>
      <c r="C6" s="12">
        <v>7</v>
      </c>
      <c r="D6" s="7" t="str">
        <f>IF($C6&lt;&gt;"",INDEX([1]Лист1!C$3:C$999,MATCH($C6,[1]Лист1!$B$3:$B$999,0)),"")</f>
        <v>Соус сметанный с томатом</v>
      </c>
      <c r="E6" s="12">
        <v>50</v>
      </c>
      <c r="F6" s="9">
        <v>4.84</v>
      </c>
      <c r="G6" s="10">
        <f>IF($C6&lt;&gt;"",INDEX([1]Лист1!E$3:E$999,MATCH($C6,[1]Лист1!$B$3:$B$999,0))/100*$E6,"")</f>
        <v>44.5</v>
      </c>
      <c r="H6" s="9">
        <f>IF($C6&lt;&gt;"",INDEX([1]Лист1!F$3:F$999,MATCH($C6,[1]Лист1!$B$3:$B$999,0))/100*$E6,"")</f>
        <v>0.63500000000000001</v>
      </c>
      <c r="I6" s="9">
        <f>IF($C6&lt;&gt;"",INDEX([1]Лист1!G$3:G$999,MATCH($C6,[1]Лист1!$B$3:$B$999,0))/100*$E6,"")</f>
        <v>3.5249999999999995</v>
      </c>
      <c r="J6" s="9">
        <f>IF($C6&lt;&gt;"",INDEX([1]Лист1!H$3:H$999,MATCH($C6,[1]Лист1!$B$3:$B$999,0))/100*$E6,"")</f>
        <v>2.75</v>
      </c>
    </row>
    <row r="7" spans="1:10" x14ac:dyDescent="0.25">
      <c r="A7" s="16"/>
      <c r="B7" s="6" t="str">
        <f>IF($C7&lt;&gt;"",INDEX([1]Лист1!A$3:A$999,MATCH($C7,[1]Лист1!$B$3:$B$999,0)),"")</f>
        <v>Горячий напиток</v>
      </c>
      <c r="C7" s="12">
        <v>13</v>
      </c>
      <c r="D7" s="7" t="str">
        <f>IF($C7&lt;&gt;"",INDEX([1]Лист1!C$3:C$999,MATCH($C7,[1]Лист1!$B$3:$B$999,0)),"")</f>
        <v>Чай с сахаром</v>
      </c>
      <c r="E7" s="12">
        <v>215</v>
      </c>
      <c r="F7" s="9">
        <v>1.78</v>
      </c>
      <c r="G7" s="10">
        <f>IF($C7&lt;&gt;"",INDEX([1]Лист1!E$3:E$999,MATCH($C7,[1]Лист1!$B$3:$B$999,0))/100*$E7,"")</f>
        <v>150.5</v>
      </c>
      <c r="H7" s="9">
        <f>IF($C7&lt;&gt;"",INDEX([1]Лист1!F$3:F$999,MATCH($C7,[1]Лист1!$B$3:$B$999,0))/100*$E7,"")</f>
        <v>0</v>
      </c>
      <c r="I7" s="9">
        <f>IF($C7&lt;&gt;"",INDEX([1]Лист1!G$3:G$999,MATCH($C7,[1]Лист1!$B$3:$B$999,0))/100*$E7,"")</f>
        <v>0</v>
      </c>
      <c r="J7" s="9">
        <f>IF($C7&lt;&gt;"",INDEX([1]Лист1!H$3:H$999,MATCH($C7,[1]Лист1!$B$3:$B$999,0))/100*$E7,"")</f>
        <v>0</v>
      </c>
    </row>
    <row r="8" spans="1:10" x14ac:dyDescent="0.25">
      <c r="A8" s="16"/>
      <c r="B8" s="6" t="str">
        <f>IF($C8&lt;&gt;"",INDEX([1]Лист1!A$3:A$999,MATCH($C8,[1]Лист1!$B$3:$B$999,0)),"")</f>
        <v>Мучное</v>
      </c>
      <c r="C8" s="12">
        <v>4</v>
      </c>
      <c r="D8" s="7" t="str">
        <f>IF($C8&lt;&gt;"",INDEX([1]Лист1!C$3:C$999,MATCH($C8,[1]Лист1!$B$3:$B$999,0)),"")</f>
        <v>Хлеб пшеничный</v>
      </c>
      <c r="E8" s="12">
        <v>30</v>
      </c>
      <c r="F8" s="9">
        <v>2</v>
      </c>
      <c r="G8" s="10">
        <f>IF($C8&lt;&gt;"",INDEX([1]Лист1!E$3:E$999,MATCH($C8,[1]Лист1!$B$3:$B$999,0))/100*$E8,"")</f>
        <v>72.599999999999994</v>
      </c>
      <c r="H8" s="9">
        <f>IF($C8&lt;&gt;"",INDEX([1]Лист1!F$3:F$999,MATCH($C8,[1]Лист1!$B$3:$B$999,0))/100*$E8,"")</f>
        <v>2.4300000000000002</v>
      </c>
      <c r="I8" s="9">
        <f>IF($C8&lt;&gt;"",INDEX([1]Лист1!G$3:G$999,MATCH($C8,[1]Лист1!$B$3:$B$999,0))/100*$E8,"")</f>
        <v>0.3</v>
      </c>
      <c r="J8" s="9">
        <f>IF($C8&lt;&gt;"",INDEX([1]Лист1!H$3:H$999,MATCH($C8,[1]Лист1!$B$3:$B$999,0))/100*$E8,"")</f>
        <v>14.64</v>
      </c>
    </row>
    <row r="9" spans="1:10" x14ac:dyDescent="0.25">
      <c r="A9" s="17"/>
      <c r="B9" s="6" t="str">
        <f>IF($C9&lt;&gt;"",INDEX([1]Лист1!A$3:A$999,MATCH($C9,[1]Лист1!$B$3:$B$999,0)),"")</f>
        <v>Мучное</v>
      </c>
      <c r="C9" s="13">
        <v>5</v>
      </c>
      <c r="D9" s="7" t="str">
        <f>IF($C9&lt;&gt;"",INDEX([1]Лист1!C$3:C$999,MATCH($C9,[1]Лист1!$B$3:$B$999,0)),"")</f>
        <v>Хлеб ржаной</v>
      </c>
      <c r="E9" s="13">
        <v>30</v>
      </c>
      <c r="F9" s="9">
        <v>1.71</v>
      </c>
      <c r="G9" s="10">
        <f>IF($C9&lt;&gt;"",INDEX([1]Лист1!E$3:E$999,MATCH($C9,[1]Лист1!$B$3:$B$999,0))/100*$E9,"")</f>
        <v>77.699999999999989</v>
      </c>
      <c r="H9" s="9">
        <f>IF($C9&lt;&gt;"",INDEX([1]Лист1!F$3:F$999,MATCH($C9,[1]Лист1!$B$3:$B$999,0))/100*$E9,"")</f>
        <v>2.5500000000000003</v>
      </c>
      <c r="I9" s="9">
        <f>IF($C9&lt;&gt;"",INDEX([1]Лист1!G$3:G$999,MATCH($C9,[1]Лист1!$B$3:$B$999,0))/100*$E9,"")</f>
        <v>0.99</v>
      </c>
      <c r="J9" s="9">
        <f>IF($C9&lt;&gt;"",INDEX([1]Лист1!H$3:H$999,MATCH($C9,[1]Лист1!$B$3:$B$999,0))/100*$E9,"")</f>
        <v>12.75</v>
      </c>
    </row>
    <row r="10" spans="1:10" x14ac:dyDescent="0.25">
      <c r="A10" s="17"/>
      <c r="B10" s="6" t="str">
        <f>IF($C10&lt;&gt;"",INDEX([1]Лист1!A$3:A$999,MATCH($C10,[1]Лист1!$B$3:$B$999,0)),"")</f>
        <v>Фрукты</v>
      </c>
      <c r="C10" s="13">
        <v>9</v>
      </c>
      <c r="D10" s="7" t="str">
        <f>IF($C10&lt;&gt;"",INDEX([1]Лист1!C$3:C$999,MATCH($C10,[1]Лист1!$B$3:$B$999,0)),"")</f>
        <v>Яблоко</v>
      </c>
      <c r="E10" s="13">
        <v>182</v>
      </c>
      <c r="F10" s="9">
        <v>22.81</v>
      </c>
      <c r="G10" s="10">
        <f>IF($C10&lt;&gt;"",INDEX([1]Лист1!E$3:E$999,MATCH($C10,[1]Лист1!$B$3:$B$999,0))/100*$E10,"")</f>
        <v>85.539999999999992</v>
      </c>
      <c r="H10" s="9">
        <f>IF($C10&lt;&gt;"",INDEX([1]Лист1!F$3:F$999,MATCH($C10,[1]Лист1!$B$3:$B$999,0))/100*$E10,"")</f>
        <v>0.72799999999999998</v>
      </c>
      <c r="I10" s="9">
        <f>IF($C10&lt;&gt;"",INDEX([1]Лист1!G$3:G$999,MATCH($C10,[1]Лист1!$B$3:$B$999,0))/100*$E10,"")</f>
        <v>0.72799999999999998</v>
      </c>
      <c r="J10" s="9">
        <f>IF($C10&lt;&gt;"",INDEX([1]Лист1!H$3:H$999,MATCH($C10,[1]Лист1!$B$3:$B$999,0))/100*$E10,"")</f>
        <v>17.836000000000002</v>
      </c>
    </row>
    <row r="11" spans="1:10" x14ac:dyDescent="0.25">
      <c r="A11" s="17"/>
      <c r="B11" s="6" t="str">
        <f>IF($C11&lt;&gt;"",INDEX([1]Лист1!A$3:A$999,MATCH($C11,[1]Лист1!$B$3:$B$999,0)),"")</f>
        <v>Горячее блюдо</v>
      </c>
      <c r="C11" s="13">
        <v>61</v>
      </c>
      <c r="D11" s="7" t="str">
        <f>IF($C11&lt;&gt;"",INDEX([1]Лист1!C$3:C$999,MATCH($C11,[1]Лист1!$B$3:$B$999,0)),"")</f>
        <v>Сыр нарезной</v>
      </c>
      <c r="E11" s="13">
        <v>30</v>
      </c>
      <c r="F11" s="9">
        <v>16.98</v>
      </c>
      <c r="G11" s="10">
        <f>IF($C11&lt;&gt;"",INDEX([1]Лист1!E$3:E$999,MATCH($C11,[1]Лист1!$B$3:$B$999,0))/100*$E11,"")</f>
        <v>105</v>
      </c>
      <c r="H11" s="9">
        <f>IF($C11&lt;&gt;"",INDEX([1]Лист1!F$3:F$999,MATCH($C11,[1]Лист1!$B$3:$B$999,0))/100*$E11,"")</f>
        <v>7.8900000000000006</v>
      </c>
      <c r="I11" s="9">
        <f>IF($C11&lt;&gt;"",INDEX([1]Лист1!G$3:G$999,MATCH($C11,[1]Лист1!$B$3:$B$999,0))/100*$E11,"")</f>
        <v>7.98</v>
      </c>
      <c r="J11" s="9">
        <f>IF($C11&lt;&gt;"",INDEX([1]Лист1!H$3:H$999,MATCH($C11,[1]Лист1!$B$3:$B$999,0))/100*$E11,"")</f>
        <v>0</v>
      </c>
    </row>
    <row r="12" spans="1:10" x14ac:dyDescent="0.25">
      <c r="A12" s="14" t="s">
        <v>15</v>
      </c>
      <c r="B12" s="8" t="s">
        <v>16</v>
      </c>
      <c r="C12" s="4"/>
      <c r="D12" s="5"/>
      <c r="E12" s="4"/>
      <c r="F12" s="9" t="str">
        <f>IF($C12&lt;&gt;"",INDEX([1]Лист1!D$3:D$999,MATCH($C12,[1]Лист1!$B$3:$B$999,0))/1000*$E12,"")</f>
        <v/>
      </c>
      <c r="G12" s="10" t="str">
        <f>IF($C12&lt;&gt;"",INDEX([1]Лист1!E$3:E$999,MATCH($C12,[1]Лист1!$B$3:$B$999,0))/100*$E12,"")</f>
        <v/>
      </c>
      <c r="H12" s="9" t="str">
        <f>IF($C12&lt;&gt;"",INDEX([1]Лист1!F$3:F$999,MATCH($C12,[1]Лист1!$B$3:$B$999,0))/100*$E12,"")</f>
        <v/>
      </c>
      <c r="I12" s="9" t="str">
        <f>IF($C12&lt;&gt;"",INDEX([1]Лист1!G$3:G$999,MATCH($C12,[1]Лист1!$B$3:$B$999,0))/100*$E12,"")</f>
        <v/>
      </c>
      <c r="J12" s="9" t="str">
        <f>IF($C12&lt;&gt;"",INDEX([1]Лист1!H$3:H$999,MATCH($C12,[1]Лист1!$B$3:$B$999,0))/100*$E12,"")</f>
        <v/>
      </c>
    </row>
    <row r="13" spans="1:10" x14ac:dyDescent="0.25">
      <c r="A13" s="14"/>
      <c r="B13" s="8"/>
      <c r="C13" s="4"/>
      <c r="D13" s="5"/>
      <c r="E13" s="4"/>
      <c r="F13" s="9" t="str">
        <f>IF($C13&lt;&gt;"",INDEX([1]Лист1!D$3:D$999,MATCH($C13,[1]Лист1!$B$3:$B$999,0))/1000*$E13,"")</f>
        <v/>
      </c>
      <c r="G13" s="10" t="str">
        <f>IF($C13&lt;&gt;"",INDEX([1]Лист1!E$3:E$999,MATCH($C13,[1]Лист1!$B$3:$B$999,0))/100*$E13,"")</f>
        <v/>
      </c>
      <c r="H13" s="9" t="str">
        <f>IF($C13&lt;&gt;"",INDEX([1]Лист1!F$3:F$999,MATCH($C13,[1]Лист1!$B$3:$B$999,0))/100*$E13,"")</f>
        <v/>
      </c>
      <c r="I13" s="9" t="str">
        <f>IF($C13&lt;&gt;"",INDEX([1]Лист1!G$3:G$999,MATCH($C13,[1]Лист1!$B$3:$B$999,0))/100*$E13,"")</f>
        <v/>
      </c>
      <c r="J13" s="9" t="str">
        <f>IF($C13&lt;&gt;"",INDEX([1]Лист1!H$3:H$999,MATCH($C13,[1]Лист1!$B$3:$B$999,0))/100*$E13,"")</f>
        <v/>
      </c>
    </row>
    <row r="14" spans="1:10" x14ac:dyDescent="0.25">
      <c r="A14" s="14"/>
      <c r="B14" s="8"/>
      <c r="C14" s="4"/>
      <c r="D14" s="5"/>
      <c r="E14" s="4"/>
      <c r="F14" s="9" t="str">
        <f>IF($C14&lt;&gt;"",INDEX([1]Лист1!D$3:D$999,MATCH($C14,[1]Лист1!$B$3:$B$999,0))/1000*$E14,"")</f>
        <v/>
      </c>
      <c r="G14" s="10" t="str">
        <f>IF($C14&lt;&gt;"",INDEX([1]Лист1!E$3:E$999,MATCH($C14,[1]Лист1!$B$3:$B$999,0))/100*$E14,"")</f>
        <v/>
      </c>
      <c r="H14" s="9" t="str">
        <f>IF($C14&lt;&gt;"",INDEX([1]Лист1!F$3:F$999,MATCH($C14,[1]Лист1!$B$3:$B$999,0))/100*$E14,"")</f>
        <v/>
      </c>
      <c r="I14" s="9" t="str">
        <f>IF($C14&lt;&gt;"",INDEX([1]Лист1!G$3:G$999,MATCH($C14,[1]Лист1!$B$3:$B$999,0))/100*$E14,"")</f>
        <v/>
      </c>
      <c r="J14" s="9" t="str">
        <f>IF($C14&lt;&gt;"",INDEX([1]Лист1!H$3:H$999,MATCH($C14,[1]Лист1!$B$3:$B$999,0))/100*$E14,"")</f>
        <v/>
      </c>
    </row>
    <row r="15" spans="1:10" x14ac:dyDescent="0.25">
      <c r="A15" s="14"/>
      <c r="B15" s="8"/>
      <c r="C15" s="4"/>
      <c r="D15" s="5"/>
      <c r="E15" s="4"/>
      <c r="F15" s="9" t="str">
        <f>IF($C15&lt;&gt;"",INDEX([1]Лист1!D$3:D$999,MATCH($C15,[1]Лист1!$B$3:$B$999,0))/1000*$E15,"")</f>
        <v/>
      </c>
      <c r="G15" s="10" t="str">
        <f>IF($C15&lt;&gt;"",INDEX([1]Лист1!E$3:E$999,MATCH($C15,[1]Лист1!$B$3:$B$999,0))/100*$E15,"")</f>
        <v/>
      </c>
      <c r="H15" s="9" t="str">
        <f>IF($C15&lt;&gt;"",INDEX([1]Лист1!F$3:F$999,MATCH($C15,[1]Лист1!$B$3:$B$999,0))/100*$E15,"")</f>
        <v/>
      </c>
      <c r="I15" s="9" t="str">
        <f>IF($C15&lt;&gt;"",INDEX([1]Лист1!G$3:G$999,MATCH($C15,[1]Лист1!$B$3:$B$999,0))/100*$E15,"")</f>
        <v/>
      </c>
      <c r="J15" s="9" t="str">
        <f>IF($C15&lt;&gt;"",INDEX([1]Лист1!H$3:H$999,MATCH($C15,[1]Лист1!$B$3:$B$999,0))/100*$E15,"")</f>
        <v/>
      </c>
    </row>
    <row r="16" spans="1:10" x14ac:dyDescent="0.25">
      <c r="A16" s="14"/>
      <c r="B16" s="8"/>
      <c r="C16" s="4"/>
      <c r="D16" s="5"/>
      <c r="E16" s="4"/>
      <c r="F16" s="9" t="str">
        <f>IF($C16&lt;&gt;"",INDEX([1]Лист1!D$3:D$999,MATCH($C16,[1]Лист1!$B$3:$B$999,0))/1000*$E16,"")</f>
        <v/>
      </c>
      <c r="G16" s="10" t="str">
        <f>IF($C16&lt;&gt;"",INDEX([1]Лист1!E$3:E$999,MATCH($C16,[1]Лист1!$B$3:$B$999,0))/100*$E16,"")</f>
        <v/>
      </c>
      <c r="H16" s="9" t="str">
        <f>IF($C16&lt;&gt;"",INDEX([1]Лист1!F$3:F$999,MATCH($C16,[1]Лист1!$B$3:$B$999,0))/100*$E16,"")</f>
        <v/>
      </c>
      <c r="I16" s="9" t="str">
        <f>IF($C16&lt;&gt;"",INDEX([1]Лист1!G$3:G$999,MATCH($C16,[1]Лист1!$B$3:$B$999,0))/100*$E16,"")</f>
        <v/>
      </c>
      <c r="J16" s="9" t="str">
        <f>IF($C16&lt;&gt;"",INDEX([1]Лист1!H$3:H$999,MATCH($C16,[1]Лист1!$B$3:$B$999,0))/100*$E16,"")</f>
        <v/>
      </c>
    </row>
    <row r="17" spans="1:10" x14ac:dyDescent="0.25">
      <c r="A17" s="14" t="s">
        <v>17</v>
      </c>
      <c r="B17" s="6" t="str">
        <f>IF($C17&lt;&gt;"",INDEX([1]Лист1!A$3:A$999,MATCH($C17,[1]Лист1!$B$3:$B$999,0)),"")</f>
        <v/>
      </c>
      <c r="C17" s="12"/>
      <c r="D17" s="7" t="str">
        <f>IF($C17&lt;&gt;"",INDEX([1]Лист1!C$3:C$999,MATCH($C17,[1]Лист1!$B$3:$B$999,0)),"")</f>
        <v/>
      </c>
      <c r="E17" s="12"/>
      <c r="F17" s="9" t="str">
        <f>IF($C17&lt;&gt;"",INDEX([1]Лист1!D$3:D$999,MATCH($C17,[1]Лист1!$B$3:$B$999,0))/1000*$E17,"")</f>
        <v/>
      </c>
      <c r="G17" s="10" t="str">
        <f>IF($C17&lt;&gt;"",INDEX([1]Лист1!E$3:E$999,MATCH($C17,[1]Лист1!$B$3:$B$999,0))/100*$E17,"")</f>
        <v/>
      </c>
      <c r="H17" s="9" t="str">
        <f>IF($C17&lt;&gt;"",INDEX([1]Лист1!F$3:F$999,MATCH($C17,[1]Лист1!$B$3:$B$999,0))/100*$E17,"")</f>
        <v/>
      </c>
      <c r="I17" s="9" t="str">
        <f>IF($C17&lt;&gt;"",INDEX([1]Лист1!G$3:G$999,MATCH($C17,[1]Лист1!$B$3:$B$999,0))/100*$E17,"")</f>
        <v/>
      </c>
      <c r="J17" s="9" t="str">
        <f>IF($C17&lt;&gt;"",INDEX([1]Лист1!H$3:H$999,MATCH($C17,[1]Лист1!$B$3:$B$999,0))/100*$E17,"")</f>
        <v/>
      </c>
    </row>
    <row r="18" spans="1:10" x14ac:dyDescent="0.25">
      <c r="A18" s="14"/>
      <c r="B18" s="6" t="str">
        <f>IF($C18&lt;&gt;"",INDEX([1]Лист1!A$3:A$999,MATCH($C18,[1]Лист1!$B$3:$B$999,0)),"")</f>
        <v/>
      </c>
      <c r="C18" s="12"/>
      <c r="D18" s="7" t="str">
        <f>IF($C18&lt;&gt;"",INDEX([1]Лист1!C$3:C$999,MATCH($C18,[1]Лист1!$B$3:$B$999,0)),"")</f>
        <v/>
      </c>
      <c r="E18" s="12"/>
      <c r="F18" s="9" t="str">
        <f>IF($C18&lt;&gt;"",INDEX([1]Лист1!D$3:D$999,MATCH($C18,[1]Лист1!$B$3:$B$999,0))/1000*$E18,"")</f>
        <v/>
      </c>
      <c r="G18" s="10" t="str">
        <f>IF($C18&lt;&gt;"",INDEX([1]Лист1!E$3:E$999,MATCH($C18,[1]Лист1!$B$3:$B$999,0))/100*$E18,"")</f>
        <v/>
      </c>
      <c r="H18" s="9" t="str">
        <f>IF($C18&lt;&gt;"",INDEX([1]Лист1!F$3:F$999,MATCH($C18,[1]Лист1!$B$3:$B$999,0))/100*$E18,"")</f>
        <v/>
      </c>
      <c r="I18" s="9" t="str">
        <f>IF($C18&lt;&gt;"",INDEX([1]Лист1!G$3:G$999,MATCH($C18,[1]Лист1!$B$3:$B$999,0))/100*$E18,"")</f>
        <v/>
      </c>
      <c r="J18" s="9" t="str">
        <f>IF($C18&lt;&gt;"",INDEX([1]Лист1!H$3:H$999,MATCH($C18,[1]Лист1!$B$3:$B$999,0))/100*$E18,"")</f>
        <v/>
      </c>
    </row>
    <row r="19" spans="1:10" x14ac:dyDescent="0.25">
      <c r="A19" s="14"/>
      <c r="B19" s="6" t="str">
        <f>IF($C19&lt;&gt;"",INDEX([1]Лист1!A$3:A$999,MATCH($C19,[1]Лист1!$B$3:$B$999,0)),"")</f>
        <v/>
      </c>
      <c r="C19" s="12"/>
      <c r="D19" s="7" t="str">
        <f>IF($C19&lt;&gt;"",INDEX([1]Лист1!C$3:C$999,MATCH($C19,[1]Лист1!$B$3:$B$999,0)),"")</f>
        <v/>
      </c>
      <c r="E19" s="12"/>
      <c r="F19" s="9" t="str">
        <f>IF($C19&lt;&gt;"",INDEX([1]Лист1!D$3:D$999,MATCH($C19,[1]Лист1!$B$3:$B$999,0))/1000*$E19,"")</f>
        <v/>
      </c>
      <c r="G19" s="10" t="str">
        <f>IF($C19&lt;&gt;"",INDEX([1]Лист1!E$3:E$999,MATCH($C19,[1]Лист1!$B$3:$B$999,0))/100*$E19,"")</f>
        <v/>
      </c>
      <c r="H19" s="9" t="str">
        <f>IF($C19&lt;&gt;"",INDEX([1]Лист1!F$3:F$999,MATCH($C19,[1]Лист1!$B$3:$B$999,0))/100*$E19,"")</f>
        <v/>
      </c>
      <c r="I19" s="9" t="str">
        <f>IF($C19&lt;&gt;"",INDEX([1]Лист1!G$3:G$999,MATCH($C19,[1]Лист1!$B$3:$B$999,0))/100*$E19,"")</f>
        <v/>
      </c>
      <c r="J19" s="9" t="str">
        <f>IF($C19&lt;&gt;"",INDEX([1]Лист1!H$3:H$999,MATCH($C19,[1]Лист1!$B$3:$B$999,0))/100*$E19,"")</f>
        <v/>
      </c>
    </row>
    <row r="20" spans="1:10" x14ac:dyDescent="0.25">
      <c r="A20" s="14"/>
      <c r="B20" s="6" t="str">
        <f>IF($C20&lt;&gt;"",INDEX([1]Лист1!A$3:A$999,MATCH($C20,[1]Лист1!$B$3:$B$999,0)),"")</f>
        <v/>
      </c>
      <c r="C20" s="12"/>
      <c r="D20" s="7" t="str">
        <f>IF($C20&lt;&gt;"",INDEX([1]Лист1!C$3:C$999,MATCH($C20,[1]Лист1!$B$3:$B$999,0)),"")</f>
        <v/>
      </c>
      <c r="E20" s="12"/>
      <c r="F20" s="9" t="str">
        <f>IF($C20&lt;&gt;"",INDEX([1]Лист1!D$3:D$999,MATCH($C20,[1]Лист1!$B$3:$B$999,0))/1000*$E20,"")</f>
        <v/>
      </c>
      <c r="G20" s="10" t="str">
        <f>IF($C20&lt;&gt;"",INDEX([1]Лист1!E$3:E$999,MATCH($C20,[1]Лист1!$B$3:$B$999,0))/100*$E20,"")</f>
        <v/>
      </c>
      <c r="H20" s="9" t="str">
        <f>IF($C20&lt;&gt;"",INDEX([1]Лист1!F$3:F$999,MATCH($C20,[1]Лист1!$B$3:$B$999,0))/100*$E20,"")</f>
        <v/>
      </c>
      <c r="I20" s="9" t="str">
        <f>IF($C20&lt;&gt;"",INDEX([1]Лист1!G$3:G$999,MATCH($C20,[1]Лист1!$B$3:$B$999,0))/100*$E20,"")</f>
        <v/>
      </c>
      <c r="J20" s="9" t="str">
        <f>IF($C20&lt;&gt;"",INDEX([1]Лист1!H$3:H$999,MATCH($C20,[1]Лист1!$B$3:$B$999,0))/100*$E20,"")</f>
        <v/>
      </c>
    </row>
    <row r="21" spans="1:10" x14ac:dyDescent="0.25">
      <c r="A21" s="14"/>
      <c r="B21" s="6" t="str">
        <f>IF($C21&lt;&gt;"",INDEX([1]Лист1!A$3:A$999,MATCH($C21,[1]Лист1!$B$3:$B$999,0)),"")</f>
        <v/>
      </c>
      <c r="C21" s="12"/>
      <c r="D21" s="7" t="str">
        <f>IF($C21&lt;&gt;"",INDEX([1]Лист1!C$3:C$999,MATCH($C21,[1]Лист1!$B$3:$B$999,0)),"")</f>
        <v/>
      </c>
      <c r="E21" s="12"/>
      <c r="F21" s="9" t="str">
        <f>IF($C21&lt;&gt;"",INDEX([1]Лист1!D$3:D$999,MATCH($C21,[1]Лист1!$B$3:$B$999,0))/1000*$E21,"")</f>
        <v/>
      </c>
      <c r="G21" s="10" t="str">
        <f>IF($C21&lt;&gt;"",INDEX([1]Лист1!E$3:E$999,MATCH($C21,[1]Лист1!$B$3:$B$999,0))/100*$E21,"")</f>
        <v/>
      </c>
      <c r="H21" s="9" t="str">
        <f>IF($C21&lt;&gt;"",INDEX([1]Лист1!F$3:F$999,MATCH($C21,[1]Лист1!$B$3:$B$999,0))/100*$E21,"")</f>
        <v/>
      </c>
      <c r="I21" s="9" t="str">
        <f>IF($C21&lt;&gt;"",INDEX([1]Лист1!G$3:G$999,MATCH($C21,[1]Лист1!$B$3:$B$999,0))/100*$E21,"")</f>
        <v/>
      </c>
      <c r="J21" s="9" t="str">
        <f>IF($C21&lt;&gt;"",INDEX([1]Лист1!H$3:H$999,MATCH($C21,[1]Лист1!$B$3:$B$999,0))/100*$E21,"")</f>
        <v/>
      </c>
    </row>
    <row r="22" spans="1:10" x14ac:dyDescent="0.25">
      <c r="A22" s="14"/>
      <c r="B22" s="6" t="str">
        <f>IF($C22&lt;&gt;"",INDEX([1]Лист1!A$3:A$999,MATCH($C22,[1]Лист1!$B$3:$B$999,0)),"")</f>
        <v/>
      </c>
      <c r="C22" s="13"/>
      <c r="D22" s="7" t="str">
        <f>IF($C22&lt;&gt;"",INDEX([1]Лист1!C$3:C$999,MATCH($C22,[1]Лист1!$B$3:$B$999,0)),"")</f>
        <v/>
      </c>
      <c r="E22" s="13"/>
      <c r="F22" s="9" t="str">
        <f>IF($C22&lt;&gt;"",INDEX([1]Лист1!D$3:D$999,MATCH($C22,[1]Лист1!$B$3:$B$999,0))/1000*$E22,"")</f>
        <v/>
      </c>
      <c r="G22" s="10" t="str">
        <f>IF($C22&lt;&gt;"",INDEX([1]Лист1!E$3:E$999,MATCH($C22,[1]Лист1!$B$3:$B$999,0))/100*$E22,"")</f>
        <v/>
      </c>
      <c r="H22" s="9" t="str">
        <f>IF($C22&lt;&gt;"",INDEX([1]Лист1!F$3:F$999,MATCH($C22,[1]Лист1!$B$3:$B$999,0))/100*$E22,"")</f>
        <v/>
      </c>
      <c r="I22" s="9" t="str">
        <f>IF($C22&lt;&gt;"",INDEX([1]Лист1!G$3:G$999,MATCH($C22,[1]Лист1!$B$3:$B$999,0))/100*$E22,"")</f>
        <v/>
      </c>
      <c r="J22" s="9" t="str">
        <f>IF($C22&lt;&gt;"",INDEX([1]Лист1!H$3:H$999,MATCH($C22,[1]Лист1!$B$3:$B$999,0))/100*$E22,"")</f>
        <v/>
      </c>
    </row>
    <row r="23" spans="1:10" x14ac:dyDescent="0.25">
      <c r="A23" s="14"/>
      <c r="B23" s="6" t="str">
        <f>IF($C23&lt;&gt;"",INDEX([1]Лист1!A$3:A$999,MATCH($C23,[1]Лист1!$B$3:$B$999,0)),"")</f>
        <v/>
      </c>
      <c r="C23" s="13"/>
      <c r="D23" s="7" t="str">
        <f>IF($C23&lt;&gt;"",INDEX([1]Лист1!C$3:C$999,MATCH($C23,[1]Лист1!$B$3:$B$999,0)),"")</f>
        <v/>
      </c>
      <c r="E23" s="13"/>
      <c r="F23" s="9" t="str">
        <f>IF($C23&lt;&gt;"",INDEX([1]Лист1!D$3:D$999,MATCH($C23,[1]Лист1!$B$3:$B$999,0))/1000*$E23,"")</f>
        <v/>
      </c>
      <c r="G23" s="10" t="str">
        <f>IF($C23&lt;&gt;"",INDEX([1]Лист1!E$3:E$999,MATCH($C23,[1]Лист1!$B$3:$B$999,0))/100*$E23,"")</f>
        <v/>
      </c>
      <c r="H23" s="9" t="str">
        <f>IF($C23&lt;&gt;"",INDEX([1]Лист1!F$3:F$999,MATCH($C23,[1]Лист1!$B$3:$B$999,0))/100*$E23,"")</f>
        <v/>
      </c>
      <c r="I23" s="9" t="str">
        <f>IF($C23&lt;&gt;"",INDEX([1]Лист1!G$3:G$999,MATCH($C23,[1]Лист1!$B$3:$B$999,0))/100*$E23,"")</f>
        <v/>
      </c>
      <c r="J23" s="9" t="str">
        <f>IF($C23&lt;&gt;"",INDEX([1]Лист1!H$3:H$999,MATCH($C23,[1]Лист1!$B$3:$B$999,0))/100*$E23,"")</f>
        <v/>
      </c>
    </row>
    <row r="24" spans="1:10" x14ac:dyDescent="0.25">
      <c r="A24" s="14"/>
      <c r="B24" s="6" t="str">
        <f>IF($C24&lt;&gt;"",INDEX([1]Лист1!A$3:A$999,MATCH($C24,[1]Лист1!$B$3:$B$999,0)),"")</f>
        <v/>
      </c>
      <c r="C24" s="13"/>
      <c r="D24" s="7" t="str">
        <f>IF($C24&lt;&gt;"",INDEX([1]Лист1!C$3:C$999,MATCH($C24,[1]Лист1!$B$3:$B$999,0)),"")</f>
        <v/>
      </c>
      <c r="E24" s="13"/>
      <c r="F24" s="9" t="str">
        <f>IF($C24&lt;&gt;"",INDEX([1]Лист1!D$3:D$999,MATCH($C24,[1]Лист1!$B$3:$B$999,0))/1000*$E24,"")</f>
        <v/>
      </c>
      <c r="G24" s="10" t="str">
        <f>IF($C24&lt;&gt;"",INDEX([1]Лист1!E$3:E$999,MATCH($C24,[1]Лист1!$B$3:$B$999,0))/100*$E24,"")</f>
        <v/>
      </c>
      <c r="H24" s="9" t="str">
        <f>IF($C24&lt;&gt;"",INDEX([1]Лист1!F$3:F$999,MATCH($C24,[1]Лист1!$B$3:$B$999,0))/100*$E24,"")</f>
        <v/>
      </c>
      <c r="I24" s="9" t="str">
        <f>IF($C24&lt;&gt;"",INDEX([1]Лист1!G$3:G$999,MATCH($C24,[1]Лист1!$B$3:$B$999,0))/100*$E24,"")</f>
        <v/>
      </c>
      <c r="J24" s="9" t="str">
        <f>IF($C24&lt;&gt;"",INDEX([1]Лист1!H$3:H$999,MATCH($C24,[1]Лист1!$B$3:$B$999,0))/100*$E24,"")</f>
        <v/>
      </c>
    </row>
  </sheetData>
  <mergeCells count="4">
    <mergeCell ref="A17:A24"/>
    <mergeCell ref="B1:D1"/>
    <mergeCell ref="A4:A11"/>
    <mergeCell ref="A12:A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RowHeight="15" x14ac:dyDescent="0.25"/>
  <cols>
    <col min="1" max="1" width="13.140625" customWidth="1"/>
    <col min="2" max="2" width="11.5703125" customWidth="1"/>
    <col min="3" max="3" width="12.7109375" customWidth="1"/>
    <col min="4" max="4" width="17.42578125" customWidth="1"/>
    <col min="5" max="5" width="16.140625" customWidth="1"/>
    <col min="6" max="6" width="11.5703125" customWidth="1"/>
    <col min="7" max="7" width="13.42578125" customWidth="1"/>
    <col min="8" max="8" width="13.85546875" customWidth="1"/>
  </cols>
  <sheetData/>
  <pageMargins left="0.7" right="0.7" top="0.75" bottom="0.75" header="0.3" footer="0.3"/>
  <pageSetup paperSize="9" scale="9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Физика</dc:creator>
  <cp:lastModifiedBy>Физика</cp:lastModifiedBy>
  <cp:lastPrinted>2021-05-25T13:08:08Z</cp:lastPrinted>
  <dcterms:created xsi:type="dcterms:W3CDTF">2021-05-25T10:22:35Z</dcterms:created>
  <dcterms:modified xsi:type="dcterms:W3CDTF">2023-12-15T10:15:28Z</dcterms:modified>
</cp:coreProperties>
</file>