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<sst xmlns="http://schemas.openxmlformats.org/spreadsheetml/2006/main" count="28" uniqueCount="28">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</sst>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  <row r="64">
          <cell r="A64">
            <v>0</v>
          </cell>
          <cell r="B64">
            <v>0</v>
          </cell>
          <cell r="C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1">
          <cell r="A81">
            <v>0</v>
          </cell>
          <cell r="B81">
            <v>0</v>
          </cell>
          <cell r="C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A84">
            <v>0</v>
          </cell>
          <cell r="B84">
            <v>0</v>
          </cell>
          <cell r="C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A85">
            <v>0</v>
          </cell>
          <cell r="B85">
            <v>0</v>
          </cell>
          <cell r="C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A86">
            <v>0</v>
          </cell>
          <cell r="B86">
            <v>0</v>
          </cell>
          <cell r="C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A87">
            <v>0</v>
          </cell>
          <cell r="B87">
            <v>0</v>
          </cell>
          <cell r="C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A88">
            <v>0</v>
          </cell>
          <cell r="B88">
            <v>0</v>
          </cell>
          <cell r="C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A90">
            <v>0</v>
          </cell>
          <cell r="B90">
            <v>0</v>
          </cell>
          <cell r="C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A91">
            <v>0</v>
          </cell>
          <cell r="B91">
            <v>0</v>
          </cell>
          <cell r="C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0</v>
          </cell>
          <cell r="B92">
            <v>0</v>
          </cell>
          <cell r="C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A93">
            <v>0</v>
          </cell>
          <cell r="B93">
            <v>0</v>
          </cell>
          <cell r="C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A94">
            <v>0</v>
          </cell>
          <cell r="B94">
            <v>0</v>
          </cell>
          <cell r="C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A95">
            <v>0</v>
          </cell>
          <cell r="B95">
            <v>0</v>
          </cell>
          <cell r="C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A96">
            <v>0</v>
          </cell>
          <cell r="B96">
            <v>0</v>
          </cell>
          <cell r="C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H4" sqref="H4: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24</v>
      </c>
      <c r="C1" s="50"/>
      <c r="D1" s="51"/>
      <c r="E1" t="s">
        <v>20</v>
      </c>
      <c r="F1" s="19"/>
      <c r="I1" t="s">
        <v>1</v>
      </c>
      <c r="J1" s="18">
        <v>45540</v>
      </c>
    </row>
    <row r="2" spans="1:10" ht="7.5" customHeight="1" thickBot="1" x14ac:dyDescent="0.3"/>
    <row r="3" spans="1:10" ht="15.75" thickBot="1" x14ac:dyDescent="0.3">
      <c r="A3" s="42" t="s">
        <v>2</v>
      </c>
      <c r="B3" s="43" t="s">
        <v>3</v>
      </c>
      <c r="C3" s="43" t="s">
        <v>22</v>
      </c>
      <c r="D3" s="43" t="s">
        <v>4</v>
      </c>
      <c r="E3" s="43" t="s">
        <v>23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x14ac:dyDescent="0.25">
      <c r="A4" s="5" t="s">
        <v>10</v>
      </c>
      <c r="B4" s="48" t="s">
        <v>25</v>
      </c>
      <c r="C4" s="39">
        <v>10</v>
      </c>
      <c r="D4" s="36" t="str">
        <f>IF($C4&lt;&gt;"",INDEX([1]Лист1!C$3:C$999,MATCH($C4,[1]Лист1!$B$3:$B$999,0)),"")</f>
        <v>Макароны отварные</v>
      </c>
      <c r="E4" s="39">
        <v>200</v>
      </c>
      <c r="F4" s="40">
        <v>9.42</v>
      </c>
      <c r="G4" s="41">
        <f>IF($C4&lt;&gt;"",INDEX([1]Лист1!E$3:E$999,MATCH($C4,[1]Лист1!$B$3:$B$999,0))/100*$E4,"")</f>
        <v>224.00000000000003</v>
      </c>
      <c r="H4" s="41">
        <f>IF($C4&lt;&gt;"",INDEX([1]Лист1!F$3:F$999,MATCH($C4,[1]Лист1!$B$3:$B$999,0))/100*$E4,"")</f>
        <v>7.4000000000000012</v>
      </c>
      <c r="I4" s="41">
        <f>IF($C4&lt;&gt;"",INDEX([1]Лист1!G$3:G$999,MATCH($C4,[1]Лист1!$B$3:$B$999,0))/100*$E4,"")</f>
        <v>6</v>
      </c>
      <c r="J4" s="41">
        <f>IF($C4&lt;&gt;"",INDEX([1]Лист1!H$3:H$999,MATCH($C4,[1]Лист1!$B$3:$B$999,0))/100*$E4,"")</f>
        <v>35</v>
      </c>
    </row>
    <row r="5" spans="1:10" x14ac:dyDescent="0.25">
      <c r="A5" s="5"/>
      <c r="B5" s="48" t="s">
        <v>26</v>
      </c>
      <c r="C5" s="39"/>
      <c r="D5" s="36"/>
      <c r="E5" s="39"/>
      <c r="F5" s="40"/>
      <c r="G5" s="41"/>
      <c r="H5" s="41"/>
      <c r="I5" s="41"/>
      <c r="J5" s="41"/>
    </row>
    <row r="6" spans="1:10" x14ac:dyDescent="0.25">
      <c r="A6" s="5"/>
      <c r="B6" s="48" t="s">
        <v>27</v>
      </c>
      <c r="C6" s="39"/>
      <c r="D6" s="36"/>
      <c r="E6" s="39"/>
      <c r="F6" s="40"/>
      <c r="G6" s="41"/>
      <c r="H6" s="41"/>
      <c r="I6" s="41"/>
      <c r="J6" s="41"/>
    </row>
    <row r="7" spans="1:10" x14ac:dyDescent="0.25">
      <c r="A7" s="5"/>
      <c r="B7" s="38" t="str">
        <f>IF($C7&lt;&gt;"",INDEX([1]Лист1!A$3:A$999,MATCH($C7,[1]Лист1!$B$3:$B$999,0)),"")</f>
        <v>гор.блюдо</v>
      </c>
      <c r="C7" s="33">
        <v>17</v>
      </c>
      <c r="D7" s="36" t="str">
        <f>IF($C7&lt;&gt;"",INDEX([1]Лист1!C$3:C$999,MATCH($C7,[1]Лист1!$B$3:$B$999,0)),"")</f>
        <v>Котлета мясная домашняя</v>
      </c>
      <c r="E7" s="33">
        <v>80</v>
      </c>
      <c r="F7" s="34">
        <v>45.27</v>
      </c>
      <c r="G7" s="41">
        <f>IF($C7&lt;&gt;"",INDEX([1]Лист1!E$3:E$999,MATCH($C7,[1]Лист1!$B$3:$B$999,0))/100*$E7,"")</f>
        <v>264.8</v>
      </c>
      <c r="H7" s="41">
        <f>IF($C7&lt;&gt;"",INDEX([1]Лист1!F$3:F$999,MATCH($C7,[1]Лист1!$B$3:$B$999,0))/100*$E7,"")</f>
        <v>8</v>
      </c>
      <c r="I7" s="41">
        <f>IF($C7&lt;&gt;"",INDEX([1]Лист1!G$3:G$999,MATCH($C7,[1]Лист1!$B$3:$B$999,0))/100*$E7,"")</f>
        <v>20</v>
      </c>
      <c r="J7" s="41">
        <f>IF($C7&lt;&gt;"",INDEX([1]Лист1!H$3:H$999,MATCH($C7,[1]Лист1!$B$3:$B$999,0))/100*$E7,"")</f>
        <v>8.8000000000000007</v>
      </c>
    </row>
    <row r="8" spans="1:10" x14ac:dyDescent="0.25">
      <c r="A8" s="5"/>
      <c r="B8" s="38" t="str">
        <f>IF($C8&lt;&gt;"",INDEX([1]Лист1!A$3:A$999,MATCH($C8,[1]Лист1!$B$3:$B$999,0)),"")</f>
        <v>закуска</v>
      </c>
      <c r="C8" s="33">
        <v>12</v>
      </c>
      <c r="D8" s="36" t="str">
        <f>IF($C8&lt;&gt;"",INDEX([1]Лист1!C$3:C$999,MATCH($C8,[1]Лист1!$B$3:$B$999,0)),"")</f>
        <v>Салат из свежей капусты с морковью и растительным маслом</v>
      </c>
      <c r="E8" s="33">
        <v>100</v>
      </c>
      <c r="F8" s="34">
        <v>16.43</v>
      </c>
      <c r="G8" s="41">
        <f>IF($C8&lt;&gt;"",INDEX([1]Лист1!E$3:E$999,MATCH($C8,[1]Лист1!$B$3:$B$999,0))/100*$E8,"")</f>
        <v>66</v>
      </c>
      <c r="H8" s="41">
        <f>IF($C8&lt;&gt;"",INDEX([1]Лист1!F$3:F$999,MATCH($C8,[1]Лист1!$B$3:$B$999,0))/100*$E8,"")</f>
        <v>1.1000000000000001</v>
      </c>
      <c r="I8" s="41">
        <f>IF($C8&lt;&gt;"",INDEX([1]Лист1!G$3:G$999,MATCH($C8,[1]Лист1!$B$3:$B$999,0))/100*$E8,"")</f>
        <v>5.2</v>
      </c>
      <c r="J8" s="41">
        <f>IF($C8&lt;&gt;"",INDEX([1]Лист1!H$3:H$999,MATCH($C8,[1]Лист1!$B$3:$B$999,0))/100*$E8,"")</f>
        <v>3.5000000000000004</v>
      </c>
    </row>
    <row r="9" spans="1:10" x14ac:dyDescent="0.25">
      <c r="A9" s="5"/>
      <c r="B9" s="38" t="str">
        <f>IF($C9&lt;&gt;"",INDEX([1]Лист1!A$3:A$999,MATCH($C9,[1]Лист1!$B$3:$B$999,0)),"")</f>
        <v>напиток</v>
      </c>
      <c r="C9" s="33">
        <v>3</v>
      </c>
      <c r="D9" s="36" t="str">
        <f>IF($C9&lt;&gt;"",INDEX([1]Лист1!C$3:C$999,MATCH($C9,[1]Лист1!$B$3:$B$999,0)),"")</f>
        <v>Сок яблочный</v>
      </c>
      <c r="E9" s="33">
        <v>200</v>
      </c>
      <c r="F9" s="34">
        <v>30</v>
      </c>
      <c r="G9" s="41">
        <f>IF($C9&lt;&gt;"",INDEX([1]Лист1!E$3:E$999,MATCH($C9,[1]Лист1!$B$3:$B$999,0))/100*$E9,"")</f>
        <v>92</v>
      </c>
      <c r="H9" s="41">
        <f>IF($C9&lt;&gt;"",INDEX([1]Лист1!F$3:F$999,MATCH($C9,[1]Лист1!$B$3:$B$999,0))/100*$E9,"")</f>
        <v>1</v>
      </c>
      <c r="I9" s="41">
        <f>IF($C9&lt;&gt;"",INDEX([1]Лист1!G$3:G$999,MATCH($C9,[1]Лист1!$B$3:$B$999,0))/100*$E9,"")</f>
        <v>0.2</v>
      </c>
      <c r="J9" s="41">
        <f>IF($C9&lt;&gt;"",INDEX([1]Лист1!H$3:H$999,MATCH($C9,[1]Лист1!$B$3:$B$999,0))/100*$E9,"")</f>
        <v>20.2</v>
      </c>
    </row>
    <row r="10" spans="1:10" x14ac:dyDescent="0.25">
      <c r="A10" s="5"/>
      <c r="B10" s="38" t="str">
        <f>IF($C10&lt;&gt;"",INDEX([1]Лист1!A$3:A$999,MATCH($C10,[1]Лист1!$B$3:$B$999,0)),"")</f>
        <v>хлеб бел.</v>
      </c>
      <c r="C10" s="33">
        <v>4</v>
      </c>
      <c r="D10" s="36" t="str">
        <f>IF($C10&lt;&gt;"",INDEX([1]Лист1!C$3:C$999,MATCH($C10,[1]Лист1!$B$3:$B$999,0)),"")</f>
        <v>Хлеб пшеничный</v>
      </c>
      <c r="E10" s="33">
        <v>60</v>
      </c>
      <c r="F10" s="34">
        <v>2.94</v>
      </c>
      <c r="G10" s="41">
        <f>IF($C10&lt;&gt;"",INDEX([1]Лист1!E$3:E$999,MATCH($C10,[1]Лист1!$B$3:$B$999,0))/100*$E10,"")</f>
        <v>145.19999999999999</v>
      </c>
      <c r="H10" s="41">
        <f>IF($C10&lt;&gt;"",INDEX([1]Лист1!F$3:F$999,MATCH($C10,[1]Лист1!$B$3:$B$999,0))/100*$E10,"")</f>
        <v>4.8600000000000003</v>
      </c>
      <c r="I10" s="41">
        <f>IF($C10&lt;&gt;"",INDEX([1]Лист1!G$3:G$999,MATCH($C10,[1]Лист1!$B$3:$B$999,0))/100*$E10,"")</f>
        <v>0.6</v>
      </c>
      <c r="J10" s="41">
        <f>IF($C10&lt;&gt;"",INDEX([1]Лист1!H$3:H$999,MATCH($C10,[1]Лист1!$B$3:$B$999,0))/100*$E10,"")</f>
        <v>29.28</v>
      </c>
    </row>
    <row r="11" spans="1:10" x14ac:dyDescent="0.25">
      <c r="A11" s="5"/>
      <c r="B11" s="38" t="str">
        <f>IF($C11&lt;&gt;"",INDEX([1]Лист1!A$3:A$999,MATCH($C11,[1]Лист1!$B$3:$B$999,0)),"")</f>
        <v>хлеб черн.</v>
      </c>
      <c r="C11" s="35">
        <v>5</v>
      </c>
      <c r="D11" s="36" t="str">
        <f>IF($C11&lt;&gt;"",INDEX([1]Лист1!C$3:C$999,MATCH($C11,[1]Лист1!$B$3:$B$999,0)),"")</f>
        <v>Хлеб ржаной</v>
      </c>
      <c r="E11" s="35">
        <v>60</v>
      </c>
      <c r="F11" s="34">
        <v>2.82</v>
      </c>
      <c r="G11" s="41">
        <f>IF($C11&lt;&gt;"",INDEX([1]Лист1!E$3:E$999,MATCH($C11,[1]Лист1!$B$3:$B$999,0))/100*$E11,"")</f>
        <v>155.39999999999998</v>
      </c>
      <c r="H11" s="41">
        <f>IF($C11&lt;&gt;"",INDEX([1]Лист1!F$3:F$999,MATCH($C11,[1]Лист1!$B$3:$B$999,0))/100*$E11,"")</f>
        <v>5.1000000000000005</v>
      </c>
      <c r="I11" s="41">
        <f>IF($C11&lt;&gt;"",INDEX([1]Лист1!G$3:G$999,MATCH($C11,[1]Лист1!$B$3:$B$999,0))/100*$E11,"")</f>
        <v>1.98</v>
      </c>
      <c r="J11" s="41">
        <f>IF($C11&lt;&gt;"",INDEX([1]Лист1!H$3:H$999,MATCH($C11,[1]Лист1!$B$3:$B$999,0))/100*$E11,"")</f>
        <v>25.5</v>
      </c>
    </row>
    <row r="12" spans="1:10" x14ac:dyDescent="0.25">
      <c r="A12" s="37"/>
      <c r="B12" s="38" t="str">
        <f>IF($C12&lt;&gt;"",INDEX([1]Лист1!A$3:A$999,MATCH($C12,[1]Лист1!$B$3:$B$999,0)),"")</f>
        <v>сладкое</v>
      </c>
      <c r="C12" s="35">
        <v>46</v>
      </c>
      <c r="D12" s="36" t="str">
        <f>IF($C12&lt;&gt;"",INDEX([1]Лист1!C$3:C$999,MATCH($C12,[1]Лист1!$B$3:$B$999,0)),"")</f>
        <v>Конфеты</v>
      </c>
      <c r="E12" s="35">
        <v>50</v>
      </c>
      <c r="F12" s="34">
        <v>18.12</v>
      </c>
      <c r="G12" s="41">
        <f>IF($C12&lt;&gt;"",INDEX([1]Лист1!E$3:E$999,MATCH($C12,[1]Лист1!$B$3:$B$999,0))/100*$E12,"")</f>
        <v>283</v>
      </c>
      <c r="H12" s="41">
        <f>IF($C12&lt;&gt;"",INDEX([1]Лист1!F$3:F$999,MATCH($C12,[1]Лист1!$B$3:$B$999,0))/100*$E12,"")</f>
        <v>2</v>
      </c>
      <c r="I12" s="41">
        <f>IF($C12&lt;&gt;"",INDEX([1]Лист1!G$3:G$999,MATCH($C12,[1]Лист1!$B$3:$B$999,0))/100*$E12,"")</f>
        <v>19.75</v>
      </c>
      <c r="J12" s="41">
        <f>IF($C12&lt;&gt;"",INDEX([1]Лист1!H$3:H$999,MATCH($C12,[1]Лист1!$B$3:$B$999,0))/100*$E12,"")</f>
        <v>25.95</v>
      </c>
    </row>
    <row r="13" spans="1:10" x14ac:dyDescent="0.25">
      <c r="A13" s="37"/>
      <c r="B13" s="38" t="str">
        <f>IF($C13&lt;&gt;"",INDEX([1]Лист1!A$3:A$999,MATCH($C13,[1]Лист1!$B$3:$B$999,0)),"")</f>
        <v>гор.блюдо</v>
      </c>
      <c r="C13" s="35">
        <v>7</v>
      </c>
      <c r="D13" s="36" t="str">
        <f>IF($C13&lt;&gt;"",INDEX([1]Лист1!C$3:C$999,MATCH($C13,[1]Лист1!$B$3:$B$999,0)),"")</f>
        <v>Соус сметанный с томатом</v>
      </c>
      <c r="E13" s="35">
        <v>50</v>
      </c>
      <c r="F13" s="34">
        <v>5.38</v>
      </c>
      <c r="G13" s="41">
        <f>IF($C13&lt;&gt;"",INDEX([1]Лист1!E$3:E$999,MATCH($C13,[1]Лист1!$B$3:$B$999,0))/100*$E13,"")</f>
        <v>44.5</v>
      </c>
      <c r="H13" s="41">
        <f>IF($C13&lt;&gt;"",INDEX([1]Лист1!F$3:F$999,MATCH($C13,[1]Лист1!$B$3:$B$999,0))/100*$E13,"")</f>
        <v>0.63500000000000001</v>
      </c>
      <c r="I13" s="41">
        <f>IF($C13&lt;&gt;"",INDEX([1]Лист1!G$3:G$999,MATCH($C13,[1]Лист1!$B$3:$B$999,0))/100*$E13,"")</f>
        <v>3.5249999999999995</v>
      </c>
      <c r="J13" s="41">
        <f>IF($C13&lt;&gt;"",INDEX([1]Лист1!H$3:H$999,MATCH($C13,[1]Лист1!$B$3:$B$999,0))/100*$E13,"")</f>
        <v>2.75</v>
      </c>
    </row>
    <row r="14" spans="1:10" ht="15.75" thickBot="1" x14ac:dyDescent="0.3">
      <c r="A14" s="37"/>
      <c r="B14" s="38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1" t="str">
        <f>IF($C14&lt;&gt;"",INDEX([1]Лист1!E$3:E$999,MATCH($C14,[1]Лист1!$B$3:$B$999,0))/100*$E14,"")</f>
        <v/>
      </c>
      <c r="H14" s="40" t="str">
        <f>IF($C14&lt;&gt;"",INDEX([1]Лист1!F$3:F$999,MATCH($C14,[1]Лист1!$B$3:$B$999,0))/100*$E14,"")</f>
        <v/>
      </c>
      <c r="I14" s="40" t="str">
        <f>IF($C14&lt;&gt;"",INDEX([1]Лист1!G$3:G$999,MATCH($C14,[1]Лист1!$B$3:$B$999,0))/100*$E14,"")</f>
        <v/>
      </c>
      <c r="J14" s="40" t="str">
        <f>IF($C14&lt;&gt;"",INDEX([1]Лист1!H$3:H$999,MATCH($C14,[1]Лист1!$B$3:$B$999,0))/100*$E14,"")</f>
        <v/>
      </c>
    </row>
    <row r="15" spans="1:10" x14ac:dyDescent="0.25">
      <c r="A15" s="45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6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7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2024-09-06T09:00:45Z</dcterms:modified>
</cp:coreProperties>
</file>