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<sst xmlns="http://schemas.openxmlformats.org/spreadsheetml/2006/main" count="28" uniqueCount="28">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</sst>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45551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10</v>
      </c>
      <c r="D4" s="36" t="str">
        <f>IF($C4&lt;&gt;"",INDEX([1]Лист1!C$3:C$999,MATCH($C4,[1]Лист1!$B$3:$B$999,0)),"")</f>
        <v>Макароны отварные</v>
      </c>
      <c r="E4" s="40">
        <v>200</v>
      </c>
      <c r="F4" s="41">
        <v>9.42</v>
      </c>
      <c r="G4" s="42">
        <f>IF($C4&lt;&gt;"",INDEX([1]Лист1!E$3:E$999,MATCH($C4,[1]Лист1!$B$3:$B$999,0))/100*$E4,"")</f>
        <v>224.00000000000003</v>
      </c>
      <c r="H4" s="42">
        <f>IF($C4&lt;&gt;"",INDEX([1]Лист1!F$3:F$999,MATCH($C4,[1]Лист1!$B$3:$B$999,0))/100*$E4,"")</f>
        <v>7.4000000000000012</v>
      </c>
      <c r="I4" s="42">
        <f>IF($C4&lt;&gt;"",INDEX([1]Лист1!G$3:G$999,MATCH($C4,[1]Лист1!$B$3:$B$999,0))/100*$E4,"")</f>
        <v>6</v>
      </c>
      <c r="J4" s="42">
        <f>IF($C4&lt;&gt;"",INDEX([1]Лист1!H$3:H$999,MATCH($C4,[1]Лист1!$B$3:$B$999,0))/100*$E4,"")</f>
        <v>35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17</v>
      </c>
      <c r="D7" s="36" t="str">
        <f>IF($C7&lt;&gt;"",INDEX([1]Лист1!C$3:C$999,MATCH($C7,[1]Лист1!$B$3:$B$999,0)),"")</f>
        <v>Котлета мясная домашняя</v>
      </c>
      <c r="E7" s="33">
        <v>80</v>
      </c>
      <c r="F7" s="34">
        <v>44.89</v>
      </c>
      <c r="G7" s="42">
        <f>IF($C7&lt;&gt;"",INDEX([1]Лист1!E$3:E$999,MATCH($C7,[1]Лист1!$B$3:$B$999,0))/100*$E7,"")</f>
        <v>264.8</v>
      </c>
      <c r="H7" s="42">
        <f>IF($C7&lt;&gt;"",INDEX([1]Лист1!F$3:F$999,MATCH($C7,[1]Лист1!$B$3:$B$999,0))/100*$E7,"")</f>
        <v>8</v>
      </c>
      <c r="I7" s="42">
        <f>IF($C7&lt;&gt;"",INDEX([1]Лист1!G$3:G$999,MATCH($C7,[1]Лист1!$B$3:$B$999,0))/100*$E7,"")</f>
        <v>20</v>
      </c>
      <c r="J7" s="42">
        <f>IF($C7&lt;&gt;"",INDEX([1]Лист1!H$3:H$999,MATCH($C7,[1]Лист1!$B$3:$B$999,0))/100*$E7,"")</f>
        <v>8.8000000000000007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5.38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гор.напиток</v>
      </c>
      <c r="C9" s="33">
        <v>13</v>
      </c>
      <c r="D9" s="36" t="str">
        <f>IF($C9&lt;&gt;"",INDEX([1]Лист1!C$3:C$999,MATCH($C9,[1]Лист1!$B$3:$B$999,0)),"")</f>
        <v>Чай с сахаром</v>
      </c>
      <c r="E9" s="33">
        <v>215</v>
      </c>
      <c r="F9" s="34">
        <v>1.7829999999999999</v>
      </c>
      <c r="G9" s="42">
        <f>IF($C9&lt;&gt;"",INDEX([1]Лист1!E$3:E$999,MATCH($C9,[1]Лист1!$B$3:$B$999,0))/100*$E9,"")</f>
        <v>150.5</v>
      </c>
      <c r="H9" s="42">
        <f>IF($C9&lt;&gt;"",INDEX([1]Лист1!F$3:F$999,MATCH($C9,[1]Лист1!$B$3:$B$999,0))/100*$E9,"")</f>
        <v>0</v>
      </c>
      <c r="I9" s="42">
        <f>IF($C9&lt;&gt;"",INDEX([1]Лист1!G$3:G$999,MATCH($C9,[1]Лист1!$B$3:$B$999,0))/100*$E9,"")</f>
        <v>0</v>
      </c>
      <c r="J9" s="42">
        <f>IF($C9&lt;&gt;"",INDEX([1]Лист1!H$3:H$999,MATCH($C9,[1]Лист1!$B$3:$B$999,0))/100*$E9,"")</f>
        <v>0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2.94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36" t="str">
        <f>IF($C11&lt;&gt;"",INDEX([1]Лист1!C$3:C$999,MATCH($C11,[1]Лист1!$B$3:$B$999,0)),"")</f>
        <v>Хлеб ржаной</v>
      </c>
      <c r="E11" s="35">
        <v>60</v>
      </c>
      <c r="F11" s="34">
        <v>2.82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>закуска</v>
      </c>
      <c r="C12" s="35">
        <v>56</v>
      </c>
      <c r="D12" s="36" t="str">
        <f>IF($C12&lt;&gt;"",INDEX([1]Лист1!C$3:C$999,MATCH($C12,[1]Лист1!$B$3:$B$999,0)),"")</f>
        <v>Салат "Витаминный" с растрастительным маслом</v>
      </c>
      <c r="E12" s="35">
        <v>100</v>
      </c>
      <c r="F12" s="34">
        <v>12.28</v>
      </c>
      <c r="G12" s="42">
        <f>IF($C12&lt;&gt;"",INDEX([1]Лист1!E$3:E$999,MATCH($C12,[1]Лист1!$B$3:$B$999,0))/100*$E12,"")</f>
        <v>198</v>
      </c>
      <c r="H12" s="42">
        <f>IF($C12&lt;&gt;"",INDEX([1]Лист1!F$3:F$999,MATCH($C12,[1]Лист1!$B$3:$B$999,0))/100*$E12,"")</f>
        <v>8</v>
      </c>
      <c r="I12" s="42">
        <f>IF($C12&lt;&gt;"",INDEX([1]Лист1!G$3:G$999,MATCH($C12,[1]Лист1!$B$3:$B$999,0))/100*$E12,"")</f>
        <v>6.8000000000000007</v>
      </c>
      <c r="J12" s="42">
        <f>IF($C12&lt;&gt;"",INDEX([1]Лист1!H$3:H$999,MATCH($C12,[1]Лист1!$B$3:$B$999,0))/100*$E12,"")</f>
        <v>24.7</v>
      </c>
    </row>
    <row r="13" spans="1:10" x14ac:dyDescent="0.25">
      <c r="A13" s="38"/>
      <c r="B13" s="39" t="str">
        <f>IF($C13&lt;&gt;"",INDEX([1]Лист1!A$3:A$999,MATCH($C13,[1]Лист1!$B$3:$B$999,0)),"")</f>
        <v>фрукты</v>
      </c>
      <c r="C13" s="33">
        <v>38</v>
      </c>
      <c r="D13" s="36" t="str">
        <f>IF($C13&lt;&gt;"",INDEX([1]Лист1!C$3:C$999,MATCH($C13,[1]Лист1!$B$3:$B$999,0)),"")</f>
        <v>Никтарин</v>
      </c>
      <c r="E13" s="33">
        <v>240</v>
      </c>
      <c r="F13" s="37">
        <v>57.38</v>
      </c>
      <c r="G13" s="42">
        <f>IF($C13&lt;&gt;"",INDEX([1]Лист1!E$3:E$999,MATCH($C13,[1]Лист1!$B$3:$B$999,0))/100*$E13,"")</f>
        <v>105.6</v>
      </c>
      <c r="H13" s="41">
        <f>IF($C13&lt;&gt;"",INDEX([1]Лист1!F$3:F$999,MATCH($C13,[1]Лист1!$B$3:$B$999,0))/100*$E13,"")</f>
        <v>2.4</v>
      </c>
      <c r="I13" s="41">
        <f>IF($C13&lt;&gt;"",INDEX([1]Лист1!G$3:G$999,MATCH($C13,[1]Лист1!$B$3:$B$999,0))/100*$E13,"")</f>
        <v>0.96</v>
      </c>
      <c r="J13" s="41">
        <f>IF($C13&lt;&gt;"",INDEX([1]Лист1!H$3:H$999,MATCH($C13,[1]Лист1!$B$3:$B$999,0))/100*$E13,"")</f>
        <v>21.599999999999998</v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2024-09-13T08:45:56Z</dcterms:modified>
</cp:coreProperties>
</file>