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B13" i="1" l="1"/>
  <c r="D13" i="1"/>
  <c r="G13" i="1"/>
  <c r="H13" i="1"/>
  <c r="I13" i="1"/>
  <c r="J13" i="1"/>
  <c r="D9" i="1"/>
  <c r="J7" i="1" l="1"/>
  <c r="J8" i="1"/>
  <c r="J9" i="1"/>
  <c r="J10" i="1"/>
  <c r="J11" i="1"/>
  <c r="J12" i="1"/>
  <c r="J14" i="1"/>
  <c r="J4" i="1"/>
  <c r="I7" i="1"/>
  <c r="I8" i="1"/>
  <c r="I9" i="1"/>
  <c r="I10" i="1"/>
  <c r="I11" i="1"/>
  <c r="I12" i="1"/>
  <c r="I14" i="1"/>
  <c r="I4" i="1"/>
  <c r="H7" i="1"/>
  <c r="H8" i="1"/>
  <c r="H9" i="1"/>
  <c r="H10" i="1"/>
  <c r="H11" i="1"/>
  <c r="H12" i="1"/>
  <c r="H14" i="1"/>
  <c r="H4" i="1"/>
  <c r="G7" i="1"/>
  <c r="G8" i="1"/>
  <c r="G9" i="1"/>
  <c r="G10" i="1"/>
  <c r="G11" i="1"/>
  <c r="G12" i="1"/>
  <c r="G14" i="1"/>
  <c r="G4" i="1"/>
  <c r="B9" i="1"/>
  <c r="B10" i="1"/>
  <c r="B11" i="1"/>
  <c r="B12" i="1"/>
  <c r="B14" i="1"/>
  <c r="D7" i="1"/>
  <c r="D8" i="1"/>
  <c r="D10" i="1"/>
  <c r="D11" i="1"/>
  <c r="D12" i="1"/>
  <c r="D14" i="1"/>
  <c r="D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<sst xmlns="http://schemas.openxmlformats.org/spreadsheetml/2006/main" count="28" uniqueCount="28">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</sst>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2" fontId="1" fillId="4" borderId="4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F4" sqref="F4: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24</v>
      </c>
      <c r="C1" s="52"/>
      <c r="D1" s="53"/>
      <c r="E1" t="s">
        <v>20</v>
      </c>
      <c r="F1" s="19"/>
      <c r="I1" t="s">
        <v>1</v>
      </c>
      <c r="J1" s="18">
        <v>45582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>
        <v>20</v>
      </c>
      <c r="D4" s="36" t="str">
        <f>IF($C4&lt;&gt;"",INDEX([1]Лист1!C$3:C$999,MATCH($C4,[1]Лист1!$B$3:$B$999,0)),"")</f>
        <v>Пюре картофельное</v>
      </c>
      <c r="E4" s="40">
        <v>200</v>
      </c>
      <c r="F4" s="41">
        <v>17.010000000000002</v>
      </c>
      <c r="G4" s="42">
        <f>IF($C4&lt;&gt;"",INDEX([1]Лист1!E$3:E$999,MATCH($C4,[1]Лист1!$B$3:$B$999,0))/100*$E4,"")</f>
        <v>260</v>
      </c>
      <c r="H4" s="42">
        <f>IF($C4&lt;&gt;"",INDEX([1]Лист1!F$3:F$999,MATCH($C4,[1]Лист1!$B$3:$B$999,0))/100*$E4,"")</f>
        <v>4.5999999999999996</v>
      </c>
      <c r="I4" s="42">
        <f>IF($C4&lt;&gt;"",INDEX([1]Лист1!G$3:G$999,MATCH($C4,[1]Лист1!$B$3:$B$999,0))/100*$E4,"")</f>
        <v>34</v>
      </c>
      <c r="J4" s="42">
        <f>IF($C4&lt;&gt;"",INDEX([1]Лист1!H$3:H$999,MATCH($C4,[1]Лист1!$B$3:$B$999,0))/100*$E4,"")</f>
        <v>7.6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2"/>
      <c r="I5" s="42"/>
      <c r="J5" s="42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2"/>
      <c r="I6" s="42"/>
      <c r="J6" s="42"/>
    </row>
    <row r="7" spans="1:10" x14ac:dyDescent="0.25">
      <c r="A7" s="5"/>
      <c r="B7" s="39" t="str">
        <f>IF($C7&lt;&gt;"",INDEX([1]Лист1!A$3:A$999,MATCH($C7,[1]Лист1!$B$3:$B$999,0)),"")</f>
        <v>гор.блюдо</v>
      </c>
      <c r="C7" s="33">
        <v>21</v>
      </c>
      <c r="D7" s="36" t="str">
        <f>IF($C7&lt;&gt;"",INDEX([1]Лист1!C$3:C$999,MATCH($C7,[1]Лист1!$B$3:$B$999,0)),"")</f>
        <v>Котлета рыбная</v>
      </c>
      <c r="E7" s="33">
        <v>80</v>
      </c>
      <c r="F7" s="34">
        <v>31.52</v>
      </c>
      <c r="G7" s="42">
        <f>IF($C7&lt;&gt;"",INDEX([1]Лист1!E$3:E$999,MATCH($C7,[1]Лист1!$B$3:$B$999,0))/100*$E7,"")</f>
        <v>83.2</v>
      </c>
      <c r="H7" s="42">
        <f>IF($C7&lt;&gt;"",INDEX([1]Лист1!F$3:F$999,MATCH($C7,[1]Лист1!$B$3:$B$999,0))/100*$E7,"")</f>
        <v>12</v>
      </c>
      <c r="I7" s="42">
        <f>IF($C7&lt;&gt;"",INDEX([1]Лист1!G$3:G$999,MATCH($C7,[1]Лист1!$B$3:$B$999,0))/100*$E7,"")</f>
        <v>2.4</v>
      </c>
      <c r="J7" s="42">
        <f>IF($C7&lt;&gt;"",INDEX([1]Лист1!H$3:H$999,MATCH($C7,[1]Лист1!$B$3:$B$999,0))/100*$E7,"")</f>
        <v>3.2</v>
      </c>
    </row>
    <row r="8" spans="1:10" x14ac:dyDescent="0.25">
      <c r="A8" s="5"/>
      <c r="B8" s="39" t="str">
        <f>IF($C8&lt;&gt;"",INDEX([1]Лист1!A$3:A$999,MATCH($C8,[1]Лист1!$B$3:$B$999,0)),"")</f>
        <v>гор.блюдо</v>
      </c>
      <c r="C8" s="33">
        <v>7</v>
      </c>
      <c r="D8" s="36" t="str">
        <f>IF($C8&lt;&gt;"",INDEX([1]Лист1!C$3:C$999,MATCH($C8,[1]Лист1!$B$3:$B$999,0)),"")</f>
        <v>Соус сметанный с томатом</v>
      </c>
      <c r="E8" s="33">
        <v>50</v>
      </c>
      <c r="F8" s="34">
        <v>5.37</v>
      </c>
      <c r="G8" s="42">
        <f>IF($C8&lt;&gt;"",INDEX([1]Лист1!E$3:E$999,MATCH($C8,[1]Лист1!$B$3:$B$999,0))/100*$E8,"")</f>
        <v>44.5</v>
      </c>
      <c r="H8" s="42">
        <f>IF($C8&lt;&gt;"",INDEX([1]Лист1!F$3:F$999,MATCH($C8,[1]Лист1!$B$3:$B$999,0))/100*$E8,"")</f>
        <v>0.63500000000000001</v>
      </c>
      <c r="I8" s="42">
        <f>IF($C8&lt;&gt;"",INDEX([1]Лист1!G$3:G$999,MATCH($C8,[1]Лист1!$B$3:$B$999,0))/100*$E8,"")</f>
        <v>3.5249999999999995</v>
      </c>
      <c r="J8" s="42">
        <f>IF($C8&lt;&gt;"",INDEX([1]Лист1!H$3:H$999,MATCH($C8,[1]Лист1!$B$3:$B$999,0))/100*$E8,"")</f>
        <v>2.75</v>
      </c>
    </row>
    <row r="9" spans="1:10" x14ac:dyDescent="0.25">
      <c r="A9" s="5"/>
      <c r="B9" s="39" t="str">
        <f>IF($C9&lt;&gt;"",INDEX([1]Лист1!A$3:A$999,MATCH($C9,[1]Лист1!$B$3:$B$999,0)),"")</f>
        <v>напиток</v>
      </c>
      <c r="C9" s="33">
        <v>18</v>
      </c>
      <c r="D9" s="36" t="str">
        <f>IF($C9&lt;&gt;"",INDEX([1]Лист1!C$3:C$999,MATCH($C9,[1]Лист1!$B$3:$B$999,0)),"")</f>
        <v>Компот из ягод</v>
      </c>
      <c r="E9" s="33">
        <v>200</v>
      </c>
      <c r="F9" s="34">
        <v>20.25</v>
      </c>
      <c r="G9" s="42">
        <f>IF($C9&lt;&gt;"",INDEX([1]Лист1!E$3:E$999,MATCH($C9,[1]Лист1!$B$3:$B$999,0))/100*$E9,"")</f>
        <v>70</v>
      </c>
      <c r="H9" s="42">
        <f>IF($C9&lt;&gt;"",INDEX([1]Лист1!F$3:F$999,MATCH($C9,[1]Лист1!$B$3:$B$999,0))/100*$E9,"")</f>
        <v>0</v>
      </c>
      <c r="I9" s="42">
        <f>IF($C9&lt;&gt;"",INDEX([1]Лист1!G$3:G$999,MATCH($C9,[1]Лист1!$B$3:$B$999,0))/100*$E9,"")</f>
        <v>0</v>
      </c>
      <c r="J9" s="42">
        <f>IF($C9&lt;&gt;"",INDEX([1]Лист1!H$3:H$999,MATCH($C9,[1]Лист1!$B$3:$B$999,0))/100*$E9,"")</f>
        <v>20</v>
      </c>
    </row>
    <row r="10" spans="1:10" x14ac:dyDescent="0.25">
      <c r="A10" s="5"/>
      <c r="B10" s="39" t="str">
        <f>IF($C10&lt;&gt;"",INDEX([1]Лист1!A$3:A$999,MATCH($C10,[1]Лист1!$B$3:$B$999,0)),"")</f>
        <v>хлеб бел.</v>
      </c>
      <c r="C10" s="33">
        <v>4</v>
      </c>
      <c r="D10" s="36" t="str">
        <f>IF($C10&lt;&gt;"",INDEX([1]Лист1!C$3:C$999,MATCH($C10,[1]Лист1!$B$3:$B$999,0)),"")</f>
        <v>Хлеб пшеничный</v>
      </c>
      <c r="E10" s="33">
        <v>60</v>
      </c>
      <c r="F10" s="34">
        <v>3</v>
      </c>
      <c r="G10" s="42">
        <f>IF($C10&lt;&gt;"",INDEX([1]Лист1!E$3:E$999,MATCH($C10,[1]Лист1!$B$3:$B$999,0))/100*$E10,"")</f>
        <v>145.19999999999999</v>
      </c>
      <c r="H10" s="42">
        <f>IF($C10&lt;&gt;"",INDEX([1]Лист1!F$3:F$999,MATCH($C10,[1]Лист1!$B$3:$B$999,0))/100*$E10,"")</f>
        <v>4.8600000000000003</v>
      </c>
      <c r="I10" s="42">
        <f>IF($C10&lt;&gt;"",INDEX([1]Лист1!G$3:G$999,MATCH($C10,[1]Лист1!$B$3:$B$999,0))/100*$E10,"")</f>
        <v>0.6</v>
      </c>
      <c r="J10" s="42">
        <f>IF($C10&lt;&gt;"",INDEX([1]Лист1!H$3:H$999,MATCH($C10,[1]Лист1!$B$3:$B$999,0))/100*$E10,"")</f>
        <v>29.28</v>
      </c>
    </row>
    <row r="11" spans="1:10" ht="15" customHeight="1" x14ac:dyDescent="0.25">
      <c r="A11" s="5"/>
      <c r="B11" s="39" t="str">
        <f>IF($C11&lt;&gt;"",INDEX([1]Лист1!A$3:A$999,MATCH($C11,[1]Лист1!$B$3:$B$999,0)),"")</f>
        <v>хлеб черн.</v>
      </c>
      <c r="C11" s="35">
        <v>5</v>
      </c>
      <c r="D11" s="50" t="str">
        <f>IF($C11&lt;&gt;"",INDEX([1]Лист1!C$3:C$999,MATCH($C11,[1]Лист1!$B$3:$B$999,0)),"")</f>
        <v>Хлеб ржаной</v>
      </c>
      <c r="E11" s="35">
        <v>60</v>
      </c>
      <c r="F11" s="34">
        <v>2.94</v>
      </c>
      <c r="G11" s="42">
        <f>IF($C11&lt;&gt;"",INDEX([1]Лист1!E$3:E$999,MATCH($C11,[1]Лист1!$B$3:$B$999,0))/100*$E11,"")</f>
        <v>155.39999999999998</v>
      </c>
      <c r="H11" s="42">
        <f>IF($C11&lt;&gt;"",INDEX([1]Лист1!F$3:F$999,MATCH($C11,[1]Лист1!$B$3:$B$999,0))/100*$E11,"")</f>
        <v>5.1000000000000005</v>
      </c>
      <c r="I11" s="42">
        <f>IF($C11&lt;&gt;"",INDEX([1]Лист1!G$3:G$999,MATCH($C11,[1]Лист1!$B$3:$B$999,0))/100*$E11,"")</f>
        <v>1.98</v>
      </c>
      <c r="J11" s="42">
        <f>IF($C11&lt;&gt;"",INDEX([1]Лист1!H$3:H$999,MATCH($C11,[1]Лист1!$B$3:$B$999,0))/100*$E11,"")</f>
        <v>25.5</v>
      </c>
    </row>
    <row r="12" spans="1:10" x14ac:dyDescent="0.25">
      <c r="A12" s="38"/>
      <c r="B12" s="39" t="str">
        <f>IF($C12&lt;&gt;"",INDEX([1]Лист1!A$3:A$999,MATCH($C12,[1]Лист1!$B$3:$B$999,0)),"")</f>
        <v>фрукты</v>
      </c>
      <c r="C12" s="35">
        <v>42</v>
      </c>
      <c r="D12" s="36" t="str">
        <f>IF($C12&lt;&gt;"",INDEX([1]Лист1!C$3:C$999,MATCH($C12,[1]Лист1!$B$3:$B$999,0)),"")</f>
        <v>Апельсин</v>
      </c>
      <c r="E12" s="35">
        <v>255.9</v>
      </c>
      <c r="F12" s="34">
        <v>49.9</v>
      </c>
      <c r="G12" s="42">
        <f>IF($C12&lt;&gt;"",INDEX([1]Лист1!E$3:E$999,MATCH($C12,[1]Лист1!$B$3:$B$999,0))/100*$E12,"")</f>
        <v>120.273</v>
      </c>
      <c r="H12" s="42">
        <f>IF($C12&lt;&gt;"",INDEX([1]Лист1!F$3:F$999,MATCH($C12,[1]Лист1!$B$3:$B$999,0))/100*$E12,"")</f>
        <v>2.3031000000000001</v>
      </c>
      <c r="I12" s="42">
        <f>IF($C12&lt;&gt;"",INDEX([1]Лист1!G$3:G$999,MATCH($C12,[1]Лист1!$B$3:$B$999,0))/100*$E12,"")</f>
        <v>0.25590000000000002</v>
      </c>
      <c r="J12" s="42">
        <f>IF($C12&lt;&gt;"",INDEX([1]Лист1!H$3:H$999,MATCH($C12,[1]Лист1!$B$3:$B$999,0))/100*$E12,"")</f>
        <v>24.054600000000001</v>
      </c>
    </row>
    <row r="13" spans="1:10" x14ac:dyDescent="0.25">
      <c r="A13" s="38"/>
      <c r="B13" s="39" t="str">
        <f>IF($C13&lt;&gt;"",INDEX([1]Лист1!A$3:A$999,MATCH($C13,[1]Лист1!$B$3:$B$999,0)),"")</f>
        <v/>
      </c>
      <c r="C13" s="33"/>
      <c r="D13" s="36" t="str">
        <f>IF($C13&lt;&gt;"",INDEX([1]Лист1!C$3:C$999,MATCH($C13,[1]Лист1!$B$3:$B$999,0)),"")</f>
        <v/>
      </c>
      <c r="E13" s="33"/>
      <c r="F13" s="37"/>
      <c r="G13" s="42" t="str">
        <f>IF($C13&lt;&gt;"",INDEX([1]Лист1!E$3:E$999,MATCH($C13,[1]Лист1!$B$3:$B$999,0))/100*$E13,"")</f>
        <v/>
      </c>
      <c r="H13" s="41" t="str">
        <f>IF($C13&lt;&gt;"",INDEX([1]Лист1!F$3:F$999,MATCH($C13,[1]Лист1!$B$3:$B$999,0))/100*$E13,"")</f>
        <v/>
      </c>
      <c r="I13" s="41" t="str">
        <f>IF($C13&lt;&gt;"",INDEX([1]Лист1!G$3:G$999,MATCH($C13,[1]Лист1!$B$3:$B$999,0))/100*$E13,"")</f>
        <v/>
      </c>
      <c r="J13" s="41" t="str">
        <f>IF($C13&lt;&gt;"",INDEX([1]Лист1!H$3:H$999,MATCH($C13,[1]Лист1!$B$3:$B$999,0))/100*$E13,"")</f>
        <v/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2024-10-11T09:47:46Z</dcterms:modified>
</cp:coreProperties>
</file>